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8855" windowHeight="11010"/>
  </bookViews>
  <sheets>
    <sheet name="FR-02 4°. Trim-19" sheetId="2" r:id="rId1"/>
    <sheet name="FR-02 4°. Trim-19 (2)" sheetId="3" r:id="rId2"/>
  </sheets>
  <definedNames>
    <definedName name="_xlnm.Print_Area" localSheetId="0">'FR-02 4°. Trim-19'!$A$1:$L$34</definedName>
    <definedName name="_xlnm.Print_Area" localSheetId="1">'FR-02 4°. Trim-19 (2)'!$A$1:$L$41</definedName>
  </definedNames>
  <calcPr calcId="125725"/>
</workbook>
</file>

<file path=xl/calcChain.xml><?xml version="1.0" encoding="utf-8"?>
<calcChain xmlns="http://schemas.openxmlformats.org/spreadsheetml/2006/main">
  <c r="C14" i="2"/>
  <c r="I14"/>
  <c r="H14" i="3" l="1"/>
  <c r="I14"/>
  <c r="I46" l="1"/>
  <c r="H41"/>
  <c r="E41"/>
  <c r="D41"/>
  <c r="C41"/>
  <c r="M40"/>
  <c r="K40"/>
  <c r="G40"/>
  <c r="F40"/>
  <c r="M39"/>
  <c r="K39"/>
  <c r="G39"/>
  <c r="F39"/>
  <c r="M38"/>
  <c r="K38"/>
  <c r="G38"/>
  <c r="F38"/>
  <c r="M37"/>
  <c r="K37"/>
  <c r="G37"/>
  <c r="F37"/>
  <c r="M36"/>
  <c r="K36"/>
  <c r="G36"/>
  <c r="L35"/>
  <c r="K35"/>
  <c r="G35"/>
  <c r="M35" s="1"/>
  <c r="L34"/>
  <c r="K34"/>
  <c r="G34"/>
  <c r="M34" s="1"/>
  <c r="L33"/>
  <c r="K33"/>
  <c r="G33"/>
  <c r="M33" s="1"/>
  <c r="L32"/>
  <c r="K32"/>
  <c r="G32"/>
  <c r="M32" s="1"/>
  <c r="F32"/>
  <c r="M31"/>
  <c r="L31"/>
  <c r="K31"/>
  <c r="G31"/>
  <c r="F31"/>
  <c r="L30"/>
  <c r="K30"/>
  <c r="G30"/>
  <c r="M30" s="1"/>
  <c r="F30"/>
  <c r="L29"/>
  <c r="K29"/>
  <c r="G29"/>
  <c r="M29" s="1"/>
  <c r="F29"/>
  <c r="L28"/>
  <c r="K28"/>
  <c r="G28"/>
  <c r="M28" s="1"/>
  <c r="F28"/>
  <c r="M27"/>
  <c r="L27"/>
  <c r="K27"/>
  <c r="G27"/>
  <c r="F27"/>
  <c r="L26"/>
  <c r="I26"/>
  <c r="K26" s="1"/>
  <c r="G26"/>
  <c r="F26"/>
  <c r="L25"/>
  <c r="K25"/>
  <c r="G25"/>
  <c r="M25" s="1"/>
  <c r="F25"/>
  <c r="M24"/>
  <c r="L24"/>
  <c r="K24"/>
  <c r="G24"/>
  <c r="F24"/>
  <c r="L23"/>
  <c r="K23"/>
  <c r="G23"/>
  <c r="M23" s="1"/>
  <c r="F23"/>
  <c r="L22"/>
  <c r="K22"/>
  <c r="J22"/>
  <c r="J41" s="1"/>
  <c r="G22"/>
  <c r="M22" s="1"/>
  <c r="F22"/>
  <c r="M21"/>
  <c r="K21"/>
  <c r="G21"/>
  <c r="F21"/>
  <c r="K14"/>
  <c r="K41" s="1"/>
  <c r="G14"/>
  <c r="G41" s="1"/>
  <c r="F14"/>
  <c r="B14"/>
  <c r="B41" s="1"/>
  <c r="F41" l="1"/>
  <c r="M14"/>
  <c r="M26"/>
  <c r="L14"/>
  <c r="I41"/>
  <c r="J22" i="2"/>
  <c r="I26"/>
  <c r="G26"/>
  <c r="G32"/>
  <c r="G31"/>
  <c r="G30"/>
  <c r="G29"/>
  <c r="G28"/>
  <c r="G27"/>
  <c r="G25"/>
  <c r="G24"/>
  <c r="G23"/>
  <c r="G22"/>
  <c r="I39" l="1"/>
  <c r="D34"/>
  <c r="K32"/>
  <c r="M32" s="1"/>
  <c r="L31"/>
  <c r="K31"/>
  <c r="F31"/>
  <c r="L30"/>
  <c r="K30"/>
  <c r="F30"/>
  <c r="L29"/>
  <c r="K29"/>
  <c r="F29"/>
  <c r="L28"/>
  <c r="K28"/>
  <c r="F28"/>
  <c r="L27"/>
  <c r="K27"/>
  <c r="F27"/>
  <c r="J34"/>
  <c r="L26"/>
  <c r="L25"/>
  <c r="K25"/>
  <c r="F25"/>
  <c r="L24"/>
  <c r="K24"/>
  <c r="F24"/>
  <c r="L23"/>
  <c r="K23"/>
  <c r="F23"/>
  <c r="L22"/>
  <c r="K22"/>
  <c r="F22"/>
  <c r="K21"/>
  <c r="G21"/>
  <c r="I34"/>
  <c r="H34"/>
  <c r="B14"/>
  <c r="M27" l="1"/>
  <c r="M28"/>
  <c r="M29"/>
  <c r="M21"/>
  <c r="M23"/>
  <c r="M24"/>
  <c r="M25"/>
  <c r="K26"/>
  <c r="M26" s="1"/>
  <c r="M22"/>
  <c r="M30"/>
  <c r="M31"/>
  <c r="G14"/>
  <c r="E34"/>
  <c r="L14"/>
  <c r="F14"/>
  <c r="K14"/>
  <c r="K34" s="1"/>
  <c r="C34"/>
  <c r="B34"/>
  <c r="F26"/>
  <c r="G34" l="1"/>
  <c r="F34"/>
  <c r="M14"/>
</calcChain>
</file>

<file path=xl/sharedStrings.xml><?xml version="1.0" encoding="utf-8"?>
<sst xmlns="http://schemas.openxmlformats.org/spreadsheetml/2006/main" count="224" uniqueCount="111">
  <si>
    <t>MUNICIPIO DE: AJACUBA, HGO.</t>
  </si>
  <si>
    <t>CUADRO RESUMEN DE LA SITUACIÓN FINANCIERA</t>
  </si>
  <si>
    <r>
      <t xml:space="preserve">°  Nota: </t>
    </r>
    <r>
      <rPr>
        <sz val="12"/>
        <rFont val="Arial Narrow"/>
        <family val="2"/>
      </rPr>
      <t>anexar papel de trabajo de cómo se integran las cuentas Deudoras y Acreedoras</t>
    </r>
  </si>
  <si>
    <t>CUENTAS DE RESULTADOS</t>
  </si>
  <si>
    <t>CUENTAS DE BALANCE</t>
  </si>
  <si>
    <t>FUENTE DE FINANCIAMIENTO</t>
  </si>
  <si>
    <t>APROBADO / MODIFICADO ANUAL</t>
  </si>
  <si>
    <t>INGRESOS Y OTROS BENEFICIOS ACUMULADOS</t>
  </si>
  <si>
    <t>INTERESES GENERADOS ACUMULADOS</t>
  </si>
  <si>
    <t>GASTOS Y OTRAS PÉRDIDAS ACUMULADOS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</si>
  <si>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</si>
  <si>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</si>
  <si>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</si>
  <si>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</si>
  <si>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</si>
  <si>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>DIFERENCIA
A+B-C = D</t>
  </si>
  <si>
    <t>AVANCE %</t>
  </si>
  <si>
    <t xml:space="preserve">FIN. </t>
  </si>
  <si>
    <t>ING. PROPIOS</t>
  </si>
  <si>
    <t>Impuestos</t>
  </si>
  <si>
    <t>Derechos</t>
  </si>
  <si>
    <t>Aprovechamientos</t>
  </si>
  <si>
    <t>Productos</t>
  </si>
  <si>
    <t>Transferencias</t>
  </si>
  <si>
    <t>Ingresos por Ventas</t>
  </si>
  <si>
    <t xml:space="preserve">otros </t>
  </si>
  <si>
    <t>F.G.P</t>
  </si>
  <si>
    <t>F.I.S.M.</t>
  </si>
  <si>
    <t>FORTAMUN-DF</t>
  </si>
  <si>
    <t>FOFIR</t>
  </si>
  <si>
    <t>F.F.M</t>
  </si>
  <si>
    <t>INCENTIVO GASOLINA Y DIESEL IEPS</t>
  </si>
  <si>
    <t>ISAN</t>
  </si>
  <si>
    <t>IEPS TABACOS</t>
  </si>
  <si>
    <t>CISAN</t>
  </si>
  <si>
    <t>ISR</t>
  </si>
  <si>
    <t>FOCOM</t>
  </si>
  <si>
    <t>PET</t>
  </si>
  <si>
    <t>HABITAT MUNICIPAL</t>
  </si>
  <si>
    <t>APDER</t>
  </si>
  <si>
    <t>FEIEF</t>
  </si>
  <si>
    <t>PFTPG</t>
  </si>
  <si>
    <t>TOTALES:</t>
  </si>
  <si>
    <t>I  R  R  E  D  U  C  T  I  B  L  E  S</t>
  </si>
  <si>
    <t>CONCEPTO</t>
  </si>
  <si>
    <t>PRESUPUESTO</t>
  </si>
  <si>
    <t>ACUMULADO</t>
  </si>
  <si>
    <t xml:space="preserve"> EJEMPLO:</t>
  </si>
  <si>
    <t>C.N.A.</t>
  </si>
  <si>
    <t>LUZ</t>
  </si>
  <si>
    <t>CLORACIÓN</t>
  </si>
  <si>
    <t>ELABORÓ:</t>
  </si>
  <si>
    <t>REVISÓ Y AUTORIZÓ:</t>
  </si>
  <si>
    <t>REVISÓ:</t>
  </si>
  <si>
    <t>LIC.PALOMA ARIADNA REYNA REYES</t>
  </si>
  <si>
    <t>LIC.SALVADOR PÉREZ GÓMEZ</t>
  </si>
  <si>
    <t>PROFA. CRISANTA CAMPA MERA</t>
  </si>
  <si>
    <t>Formato : FR-02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</si>
  <si>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</si>
  <si>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</si>
  <si>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</si>
  <si>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</si>
  <si>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</si>
  <si>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</si>
  <si>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EJERCICIO FISCAL:</t>
  </si>
  <si>
    <t>Indicar el ejercicio fiscal correspondiente</t>
  </si>
  <si>
    <t>FUENTE DE FINANCIAMIENTO:</t>
  </si>
  <si>
    <t>Nombre de los fondos y ejercicio que maneja el sujeto de revisión.</t>
  </si>
  <si>
    <t>APROBADO / MODIFICADO ANUAL:</t>
  </si>
  <si>
    <t>Refleja las asignaciones presupuestarias anuales según lo establecido en el  Presupuesto de Egresos y sus anexos, o bien, la asignación presupuestaria que resulta de incorporar, en su caso, las adecuaciones presupuestarias al presupuesto aprobado.</t>
  </si>
  <si>
    <t>CUENTAS DE RESULTADOS:</t>
  </si>
  <si>
    <t>Indicar los Ingresos y otros beneficios acumulados, los Intereses Generados acumulados o los Gastos y otras pérdidas acumulados, el porcentaje y los Ingresos y otros beneficios pendientes de erogar.</t>
  </si>
  <si>
    <t>INGRESOS Y OTROS BENEFICIOS ACUMULADOS:</t>
  </si>
  <si>
    <t>Representa el importe de los ingresos y otros beneficios del ente público provenientes de los ingresos de gestión, participaciones, aportaciones, transferencias, asignaciones, subsidios y otras ayudas y otros ingresos.</t>
  </si>
  <si>
    <t>INTERESES GENERADOS ACUMULADOS:</t>
  </si>
  <si>
    <t>Representa el importe de los rendimientos financieros y/o intereses bancarios generados por el manejo de las cuentas bancarias de los de los ingresos de gestión, participaciones, aportaciones, transferencias, asignaciones, subsidios y otras ayudas y otros ingresos.</t>
  </si>
  <si>
    <t>GASTOS Y OTRAS PÉRDIDAS ACUMULADOS:</t>
  </si>
  <si>
    <t>Representa el importe de los gastos y otras pérdidas del ente público, incurridos por gastos de funcionamiento, intereses, transferencias, participaciones y aportaciones otorgadas, otras pérdidas de la gestión y extraordinarias, entre otras.</t>
  </si>
  <si>
    <t>%:</t>
  </si>
  <si>
    <t>Representa el porcentaje de la aplicación de los ingresos, otros bneficios acumulados e intereses generados, y se calcula dividiendo los gastos y otras pérdidas entre los ingresos (mas intereses).</t>
  </si>
  <si>
    <t>POR EROGAR:</t>
  </si>
  <si>
    <t>Importe de ingresos y otros beneficios pendientes de erogar.</t>
  </si>
  <si>
    <t>CUENTAS DE BALANCE:</t>
  </si>
  <si>
    <t>Indicar los saldos en caja y bancos, las cuentas deudoras de activo, acreedoras de pasivo y la diferencia.</t>
  </si>
  <si>
    <t>SALDOS EN CAJA Y BANCOS:</t>
  </si>
  <si>
    <t>Importe reflejado en caja y bancos al mes que se reporta.</t>
  </si>
  <si>
    <t>DEUDORAS DE ACTIVO:</t>
  </si>
  <si>
    <t>Sumatoria de las cuentas deudoras de cada fuente de financiamiento.</t>
  </si>
  <si>
    <t>ACREEDORAS DE PASIVO:</t>
  </si>
  <si>
    <t>Sumatoria de las cuentas acreedoras de cada fuente de financiamiento.</t>
  </si>
  <si>
    <t>DIFERENCIA:</t>
  </si>
  <si>
    <t>Sumatoria de las cuentas de Activo menos Pasivo igual a Recursos por Erogar.</t>
  </si>
  <si>
    <t>AVANCE %:</t>
  </si>
  <si>
    <t>Representa el porcentaje de la aplicación de recursos respecto al presupuesto aprobado/modificado, y se calcula dividiendo los gastos y otras pérdidas entre el presupuesto aprobado/modificado anual.</t>
  </si>
  <si>
    <t>IRREDUCTIBLES:</t>
  </si>
  <si>
    <t>Gastos que el Municipio debe hacer de manera mensual.</t>
  </si>
  <si>
    <t>CONCEPTO:</t>
  </si>
  <si>
    <t>Nombre de la cuenta.</t>
  </si>
  <si>
    <t>PRESUPUESTO:</t>
  </si>
  <si>
    <t>Importe total presupuestado para cada concepto.</t>
  </si>
  <si>
    <t>ACUMULADO:</t>
  </si>
  <si>
    <t>Importe total ejercido al mes que se reporta.</t>
  </si>
  <si>
    <t>Porcentaje reflejado entre lo presupuestado y lo acumulado, y se calcula dividiendo el acumulado entre el presupuesto</t>
  </si>
  <si>
    <t>Incluir el nombre y firma de la persona que llenó el formato.</t>
  </si>
  <si>
    <t>AUTORIZÓ:</t>
  </si>
  <si>
    <t>Incluir el nombre y firma del responsable del área encargada de la información.</t>
  </si>
  <si>
    <t>Incluir el nombre y firma de la persona que revisó el formato.</t>
  </si>
  <si>
    <t>ING POR COLABORACION ADMINISTRATIVA</t>
  </si>
  <si>
    <t>TENCENCIA</t>
  </si>
  <si>
    <t>INADEN-FNE2018 APORTACION MUNICIPAL</t>
  </si>
  <si>
    <t>EJERCICIO FISCAL 2020 PRIMER TRIMESTRE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</si>
</sst>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#,##0.0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8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5" fillId="2" borderId="0" xfId="2" applyFont="1" applyFill="1" applyAlignment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6" fillId="2" borderId="0" xfId="1" applyFont="1" applyFill="1"/>
    <xf numFmtId="0" fontId="3" fillId="2" borderId="0" xfId="1" applyFont="1" applyFill="1" applyBorder="1"/>
    <xf numFmtId="0" fontId="7" fillId="3" borderId="1" xfId="1" applyFont="1" applyFill="1" applyBorder="1" applyAlignment="1">
      <alignment horizontal="center" vertical="center"/>
    </xf>
    <xf numFmtId="0" fontId="3" fillId="0" borderId="0" xfId="1" applyFont="1" applyFill="1"/>
    <xf numFmtId="0" fontId="9" fillId="2" borderId="1" xfId="1" applyFont="1" applyFill="1" applyBorder="1" applyAlignment="1">
      <alignment horizontal="center" vertical="center"/>
    </xf>
    <xf numFmtId="4" fontId="10" fillId="2" borderId="1" xfId="1" applyNumberFormat="1" applyFont="1" applyFill="1" applyBorder="1"/>
    <xf numFmtId="9" fontId="10" fillId="2" borderId="1" xfId="1" applyNumberFormat="1" applyFont="1" applyFill="1" applyBorder="1"/>
    <xf numFmtId="164" fontId="10" fillId="2" borderId="1" xfId="1" applyNumberFormat="1" applyFont="1" applyFill="1" applyBorder="1"/>
    <xf numFmtId="164" fontId="11" fillId="2" borderId="0" xfId="1" applyNumberFormat="1" applyFont="1" applyFill="1" applyAlignment="1">
      <alignment horizontal="right"/>
    </xf>
    <xf numFmtId="0" fontId="9" fillId="2" borderId="1" xfId="1" applyFont="1" applyFill="1" applyBorder="1" applyAlignment="1">
      <alignment horizontal="left" vertical="center"/>
    </xf>
    <xf numFmtId="4" fontId="10" fillId="0" borderId="1" xfId="1" applyNumberFormat="1" applyFont="1" applyFill="1" applyBorder="1"/>
    <xf numFmtId="4" fontId="12" fillId="2" borderId="1" xfId="1" applyNumberFormat="1" applyFont="1" applyFill="1" applyBorder="1"/>
    <xf numFmtId="164" fontId="10" fillId="0" borderId="1" xfId="1" applyNumberFormat="1" applyFont="1" applyFill="1" applyBorder="1"/>
    <xf numFmtId="164" fontId="3" fillId="2" borderId="0" xfId="1" applyNumberFormat="1" applyFont="1" applyFill="1" applyAlignment="1">
      <alignment horizontal="right"/>
    </xf>
    <xf numFmtId="4" fontId="3" fillId="2" borderId="0" xfId="1" applyNumberFormat="1" applyFont="1" applyFill="1"/>
    <xf numFmtId="0" fontId="9" fillId="2" borderId="1" xfId="1" applyFont="1" applyFill="1" applyBorder="1" applyAlignment="1">
      <alignment horizontal="right"/>
    </xf>
    <xf numFmtId="4" fontId="9" fillId="2" borderId="1" xfId="1" applyNumberFormat="1" applyFont="1" applyFill="1" applyBorder="1"/>
    <xf numFmtId="164" fontId="9" fillId="2" borderId="1" xfId="1" applyNumberFormat="1" applyFont="1" applyFill="1" applyBorder="1"/>
    <xf numFmtId="164" fontId="3" fillId="2" borderId="0" xfId="1" applyNumberFormat="1" applyFont="1" applyFill="1"/>
    <xf numFmtId="9" fontId="3" fillId="2" borderId="1" xfId="1" applyNumberFormat="1" applyFont="1" applyFill="1" applyBorder="1"/>
    <xf numFmtId="0" fontId="7" fillId="2" borderId="0" xfId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9" fontId="3" fillId="2" borderId="0" xfId="1" applyNumberFormat="1" applyFont="1" applyFill="1" applyBorder="1"/>
    <xf numFmtId="0" fontId="13" fillId="2" borderId="0" xfId="1" applyFont="1" applyFill="1"/>
    <xf numFmtId="0" fontId="14" fillId="2" borderId="0" xfId="1" applyFont="1" applyFill="1"/>
    <xf numFmtId="0" fontId="3" fillId="2" borderId="0" xfId="1" applyFont="1" applyFill="1" applyAlignment="1">
      <alignment horizontal="center"/>
    </xf>
    <xf numFmtId="4" fontId="3" fillId="2" borderId="0" xfId="1" applyNumberFormat="1" applyFont="1" applyFill="1" applyBorder="1" applyAlignment="1"/>
    <xf numFmtId="0" fontId="6" fillId="2" borderId="0" xfId="1" applyFont="1" applyFill="1" applyBorder="1"/>
    <xf numFmtId="0" fontId="2" fillId="2" borderId="0" xfId="1" applyFont="1" applyFill="1"/>
    <xf numFmtId="0" fontId="3" fillId="2" borderId="0" xfId="1" applyFont="1" applyFill="1" applyAlignment="1"/>
    <xf numFmtId="0" fontId="6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16" fillId="2" borderId="0" xfId="2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2" borderId="0" xfId="2" applyFont="1" applyFill="1"/>
    <xf numFmtId="0" fontId="9" fillId="0" borderId="1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4" fontId="13" fillId="2" borderId="0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" fontId="13" fillId="2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7" fillId="3" borderId="1" xfId="1" applyFont="1" applyFill="1" applyBorder="1" applyAlignment="1">
      <alignment horizontal="center"/>
    </xf>
    <xf numFmtId="4" fontId="10" fillId="4" borderId="1" xfId="1" applyNumberFormat="1" applyFont="1" applyFill="1" applyBorder="1"/>
    <xf numFmtId="164" fontId="10" fillId="4" borderId="1" xfId="1" applyNumberFormat="1" applyFont="1" applyFill="1" applyBorder="1"/>
    <xf numFmtId="4" fontId="12" fillId="4" borderId="1" xfId="1" applyNumberFormat="1" applyFont="1" applyFill="1" applyBorder="1"/>
    <xf numFmtId="4" fontId="18" fillId="4" borderId="1" xfId="1" applyNumberFormat="1" applyFont="1" applyFill="1" applyBorder="1"/>
    <xf numFmtId="0" fontId="3" fillId="2" borderId="0" xfId="1" applyFont="1" applyFill="1" applyAlignment="1">
      <alignment horizontal="justify" vertical="center"/>
    </xf>
    <xf numFmtId="0" fontId="1" fillId="0" borderId="0" xfId="1" applyFont="1" applyAlignment="1">
      <alignment horizontal="justify" vertical="center"/>
    </xf>
    <xf numFmtId="0" fontId="17" fillId="2" borderId="0" xfId="2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15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3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4" fontId="13" fillId="2" borderId="0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wrapText="1"/>
    </xf>
    <xf numFmtId="9" fontId="10" fillId="0" borderId="1" xfId="1" applyNumberFormat="1" applyFont="1" applyFill="1" applyBorder="1"/>
    <xf numFmtId="164" fontId="11" fillId="0" borderId="0" xfId="1" applyNumberFormat="1" applyFont="1" applyFill="1" applyAlignment="1">
      <alignment horizontal="right"/>
    </xf>
    <xf numFmtId="4" fontId="12" fillId="0" borderId="1" xfId="1" applyNumberFormat="1" applyFont="1" applyFill="1" applyBorder="1"/>
    <xf numFmtId="164" fontId="3" fillId="0" borderId="0" xfId="1" applyNumberFormat="1" applyFont="1" applyFill="1" applyAlignment="1">
      <alignment horizontal="right"/>
    </xf>
    <xf numFmtId="4" fontId="18" fillId="0" borderId="1" xfId="1" applyNumberFormat="1" applyFont="1" applyFill="1" applyBorder="1"/>
    <xf numFmtId="4" fontId="9" fillId="0" borderId="1" xfId="1" applyNumberFormat="1" applyFont="1" applyFill="1" applyBorder="1"/>
    <xf numFmtId="164" fontId="9" fillId="0" borderId="1" xfId="1" applyNumberFormat="1" applyFont="1" applyFill="1" applyBorder="1"/>
    <xf numFmtId="164" fontId="3" fillId="0" borderId="0" xfId="1" applyNumberFormat="1" applyFont="1" applyFill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E9A3CE7A-14D3-43BC-8D18-E5DC86C10F2B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FR-02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1590675</xdr:colOff>
      <xdr:row>4</xdr:row>
      <xdr:rowOff>133349</xdr:rowOff>
    </xdr:to>
    <xdr:pic>
      <xdr:nvPicPr>
        <xdr:cNvPr id="3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161925"/>
          <a:ext cx="1590675" cy="69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="" xmlns:a16="http://schemas.microsoft.com/office/drawing/2014/main" id="{E9A3CE7A-14D3-43BC-8D18-E5DC86C10F2B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FR-02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1590675</xdr:colOff>
      <xdr:row>4</xdr:row>
      <xdr:rowOff>133349</xdr:rowOff>
    </xdr:to>
    <xdr:pic>
      <xdr:nvPicPr>
        <xdr:cNvPr id="3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161925"/>
          <a:ext cx="1590675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T116"/>
  <sheetViews>
    <sheetView tabSelected="1" topLeftCell="A6" zoomScaleNormal="100" zoomScaleSheetLayoutView="100" workbookViewId="0">
      <selection activeCell="E16" sqref="E16"/>
    </sheetView>
  </sheetViews>
  <sheetFormatPr baseColWidth="10" defaultRowHeight="12.75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8.28515625" style="1" customWidth="1"/>
    <col min="13" max="14" width="11.42578125" style="1"/>
    <col min="15" max="15" width="15.28515625" style="1" bestFit="1" customWidth="1"/>
    <col min="16" max="16384" width="11.42578125" style="1"/>
  </cols>
  <sheetData>
    <row r="3" spans="1:19" ht="15.75" customHeight="1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9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9" ht="15.75" customHeight="1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9" ht="15.7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9" ht="15.75" customHeight="1">
      <c r="A7" s="94" t="s">
        <v>110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3"/>
      <c r="N7" s="3"/>
      <c r="O7" s="3"/>
      <c r="P7" s="3"/>
      <c r="Q7" s="3"/>
      <c r="R7" s="3"/>
      <c r="S7" s="3"/>
    </row>
    <row r="8" spans="1:19" ht="15.7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3"/>
      <c r="N8" s="3"/>
      <c r="O8" s="3"/>
      <c r="P8" s="3"/>
      <c r="Q8" s="3"/>
      <c r="R8" s="3"/>
      <c r="S8" s="3"/>
    </row>
    <row r="9" spans="1:19" ht="15.75" customHeight="1">
      <c r="A9" s="4" t="s">
        <v>2</v>
      </c>
      <c r="B9" s="5"/>
      <c r="C9" s="5"/>
      <c r="D9" s="48"/>
      <c r="E9" s="48"/>
      <c r="F9" s="48"/>
      <c r="G9" s="48"/>
      <c r="H9" s="48"/>
      <c r="I9" s="48"/>
      <c r="J9" s="48"/>
      <c r="K9" s="48"/>
      <c r="L9" s="48"/>
    </row>
    <row r="10" spans="1:19" ht="15.75" customHeight="1">
      <c r="B10" s="6"/>
      <c r="C10" s="6"/>
      <c r="D10" s="6"/>
      <c r="E10" s="7"/>
      <c r="F10" s="7"/>
      <c r="G10" s="7"/>
    </row>
    <row r="11" spans="1:19" ht="15.75" customHeight="1">
      <c r="C11" s="95" t="s">
        <v>3</v>
      </c>
      <c r="D11" s="95"/>
      <c r="E11" s="96"/>
      <c r="F11" s="96"/>
      <c r="G11" s="96"/>
      <c r="H11" s="95" t="s">
        <v>4</v>
      </c>
      <c r="I11" s="95"/>
      <c r="J11" s="95"/>
      <c r="K11" s="95"/>
    </row>
    <row r="12" spans="1:19" ht="15.75" customHeight="1">
      <c r="A12" s="97" t="s">
        <v>5</v>
      </c>
      <c r="B12" s="99" t="s">
        <v>6</v>
      </c>
      <c r="C12" s="99" t="s">
        <v>7</v>
      </c>
      <c r="D12" s="99" t="s">
        <v>8</v>
      </c>
      <c r="E12" s="93" t="s">
        <v>9</v>
      </c>
      <c r="F12" s="93" t="s">
        <v>10</v>
      </c>
      <c r="G12" s="97" t="s">
        <v>11</v>
      </c>
      <c r="H12" s="93" t="s">
        <v>12</v>
      </c>
      <c r="I12" s="93" t="s">
        <v>13</v>
      </c>
      <c r="J12" s="93" t="s">
        <v>14</v>
      </c>
      <c r="K12" s="93" t="s">
        <v>15</v>
      </c>
      <c r="L12" s="57" t="s">
        <v>16</v>
      </c>
    </row>
    <row r="13" spans="1:19" ht="25.5" customHeight="1">
      <c r="A13" s="98"/>
      <c r="B13" s="99"/>
      <c r="C13" s="99"/>
      <c r="D13" s="99"/>
      <c r="E13" s="93"/>
      <c r="F13" s="93"/>
      <c r="G13" s="98"/>
      <c r="H13" s="93"/>
      <c r="I13" s="93"/>
      <c r="J13" s="93"/>
      <c r="K13" s="93"/>
      <c r="L13" s="8" t="s">
        <v>17</v>
      </c>
      <c r="M13" s="9"/>
    </row>
    <row r="14" spans="1:19" ht="15.75" customHeight="1">
      <c r="A14" s="10" t="s">
        <v>18</v>
      </c>
      <c r="B14" s="16">
        <f>SUM(B15:B20)</f>
        <v>5410479</v>
      </c>
      <c r="C14" s="16">
        <f>SUM(C15:C20)</f>
        <v>3316454.54</v>
      </c>
      <c r="D14" s="16">
        <v>451.42</v>
      </c>
      <c r="E14" s="102">
        <v>2142015.0499999998</v>
      </c>
      <c r="F14" s="100">
        <f>E14/C14</f>
        <v>0.64587499215351818</v>
      </c>
      <c r="G14" s="18">
        <f>C14-E14+D14</f>
        <v>1174890.9100000001</v>
      </c>
      <c r="H14" s="18">
        <v>1169739.23</v>
      </c>
      <c r="I14" s="18">
        <f>368557.53-355845.31</f>
        <v>12712.22000000003</v>
      </c>
      <c r="J14" s="18">
        <v>7560.54</v>
      </c>
      <c r="K14" s="18">
        <f>+H14+I14-J14</f>
        <v>1174890.9099999999</v>
      </c>
      <c r="L14" s="100">
        <f>E14/B14</f>
        <v>0.39590118545881053</v>
      </c>
      <c r="M14" s="101">
        <f>G14-K14</f>
        <v>0</v>
      </c>
    </row>
    <row r="15" spans="1:19" ht="15.75" customHeight="1">
      <c r="A15" s="15" t="s">
        <v>19</v>
      </c>
      <c r="B15" s="16">
        <v>2022750</v>
      </c>
      <c r="C15" s="16">
        <v>2487555.09</v>
      </c>
      <c r="D15" s="16"/>
      <c r="E15" s="16"/>
      <c r="F15" s="100"/>
      <c r="G15" s="18"/>
      <c r="H15" s="18"/>
      <c r="I15" s="18"/>
      <c r="J15" s="18"/>
      <c r="K15" s="18"/>
      <c r="L15" s="100"/>
      <c r="M15" s="9"/>
    </row>
    <row r="16" spans="1:19" ht="15.75" customHeight="1">
      <c r="A16" s="15" t="s">
        <v>20</v>
      </c>
      <c r="B16" s="16">
        <v>2141352</v>
      </c>
      <c r="C16" s="16">
        <v>351429.45</v>
      </c>
      <c r="D16" s="16"/>
      <c r="E16" s="16"/>
      <c r="F16" s="100"/>
      <c r="G16" s="18"/>
      <c r="H16" s="18"/>
      <c r="I16" s="18"/>
      <c r="J16" s="18"/>
      <c r="K16" s="18"/>
      <c r="L16" s="100"/>
      <c r="M16" s="9"/>
    </row>
    <row r="17" spans="1:15" ht="15.75" customHeight="1">
      <c r="A17" s="15" t="s">
        <v>21</v>
      </c>
      <c r="B17" s="16">
        <v>1124353</v>
      </c>
      <c r="C17" s="16">
        <v>459364.2</v>
      </c>
      <c r="D17" s="16"/>
      <c r="E17" s="16"/>
      <c r="F17" s="100"/>
      <c r="G17" s="18"/>
      <c r="H17" s="18"/>
      <c r="I17" s="18"/>
      <c r="J17" s="18"/>
      <c r="K17" s="18"/>
      <c r="L17" s="100"/>
      <c r="M17" s="9"/>
    </row>
    <row r="18" spans="1:15" ht="15.75" customHeight="1">
      <c r="A18" s="15" t="s">
        <v>22</v>
      </c>
      <c r="B18" s="16">
        <v>122024</v>
      </c>
      <c r="C18" s="16">
        <v>18105.8</v>
      </c>
      <c r="D18" s="16"/>
      <c r="E18" s="16"/>
      <c r="F18" s="100"/>
      <c r="G18" s="18"/>
      <c r="H18" s="18"/>
      <c r="I18" s="18"/>
      <c r="J18" s="18"/>
      <c r="K18" s="18"/>
      <c r="L18" s="100"/>
      <c r="M18" s="9"/>
    </row>
    <row r="19" spans="1:15" ht="15.75" customHeight="1">
      <c r="A19" s="15" t="s">
        <v>23</v>
      </c>
      <c r="B19" s="16">
        <v>0</v>
      </c>
      <c r="C19" s="16">
        <v>0</v>
      </c>
      <c r="D19" s="16"/>
      <c r="E19" s="16"/>
      <c r="F19" s="100"/>
      <c r="G19" s="18"/>
      <c r="H19" s="18"/>
      <c r="I19" s="18"/>
      <c r="J19" s="18"/>
      <c r="K19" s="18"/>
      <c r="L19" s="100"/>
      <c r="M19" s="9"/>
    </row>
    <row r="20" spans="1:15" ht="15.75" customHeight="1">
      <c r="A20" s="15" t="s">
        <v>24</v>
      </c>
      <c r="B20" s="16">
        <v>0</v>
      </c>
      <c r="C20" s="16">
        <v>0</v>
      </c>
      <c r="D20" s="16"/>
      <c r="E20" s="16"/>
      <c r="F20" s="100"/>
      <c r="G20" s="18"/>
      <c r="H20" s="18"/>
      <c r="I20" s="18"/>
      <c r="J20" s="18"/>
      <c r="K20" s="18"/>
      <c r="L20" s="100"/>
      <c r="M20" s="9"/>
    </row>
    <row r="21" spans="1:15" ht="15.75" customHeight="1">
      <c r="A21" s="47" t="s">
        <v>25</v>
      </c>
      <c r="B21" s="16">
        <v>0</v>
      </c>
      <c r="C21" s="16">
        <v>0</v>
      </c>
      <c r="D21" s="16">
        <v>0</v>
      </c>
      <c r="E21" s="102">
        <v>0</v>
      </c>
      <c r="F21" s="100">
        <v>0</v>
      </c>
      <c r="G21" s="18">
        <f>C21-E21+D21</f>
        <v>0</v>
      </c>
      <c r="H21" s="18">
        <v>0</v>
      </c>
      <c r="I21" s="18">
        <v>0</v>
      </c>
      <c r="J21" s="18">
        <v>0</v>
      </c>
      <c r="K21" s="18">
        <f>+H21+I21-J21</f>
        <v>0</v>
      </c>
      <c r="L21" s="100">
        <v>0</v>
      </c>
      <c r="M21" s="103">
        <f>G21-K21</f>
        <v>0</v>
      </c>
    </row>
    <row r="22" spans="1:15" ht="15.75" customHeight="1">
      <c r="A22" s="47" t="s">
        <v>26</v>
      </c>
      <c r="B22" s="16">
        <v>20197298</v>
      </c>
      <c r="C22" s="16">
        <v>4398645.51</v>
      </c>
      <c r="D22" s="16">
        <v>241.9</v>
      </c>
      <c r="E22" s="102">
        <v>3990246.59</v>
      </c>
      <c r="F22" s="100">
        <f>E22/C22</f>
        <v>0.90715348189083778</v>
      </c>
      <c r="G22" s="18">
        <f t="shared" ref="G22:G33" si="0">C22-E22+D22</f>
        <v>408640.81999999995</v>
      </c>
      <c r="H22" s="18">
        <v>545308.81999999995</v>
      </c>
      <c r="I22" s="18">
        <v>406</v>
      </c>
      <c r="J22" s="18">
        <f>138821.33-1747.33</f>
        <v>137074</v>
      </c>
      <c r="K22" s="18">
        <f>+H22+I22-J22</f>
        <v>408640.81999999995</v>
      </c>
      <c r="L22" s="100">
        <f t="shared" ref="L22:L31" si="1">E22/B22</f>
        <v>0.19756338644901905</v>
      </c>
      <c r="M22" s="103">
        <f>G22-K22</f>
        <v>0</v>
      </c>
      <c r="N22" s="20"/>
    </row>
    <row r="23" spans="1:15" ht="15.75" customHeight="1">
      <c r="A23" s="47" t="s">
        <v>27</v>
      </c>
      <c r="B23" s="16">
        <v>7010499</v>
      </c>
      <c r="C23" s="16">
        <v>2052505.5</v>
      </c>
      <c r="D23" s="16">
        <v>502.71</v>
      </c>
      <c r="E23" s="102">
        <v>0</v>
      </c>
      <c r="F23" s="100">
        <f t="shared" ref="F23:F34" si="2">E23/C23</f>
        <v>0</v>
      </c>
      <c r="G23" s="18">
        <f t="shared" si="0"/>
        <v>2053008.21</v>
      </c>
      <c r="H23" s="18">
        <v>2053008.21</v>
      </c>
      <c r="I23" s="18">
        <v>0</v>
      </c>
      <c r="J23" s="18">
        <v>0</v>
      </c>
      <c r="K23" s="18">
        <f t="shared" ref="K23:K33" si="3">+H23+I23-J23</f>
        <v>2053008.21</v>
      </c>
      <c r="L23" s="100">
        <f t="shared" si="1"/>
        <v>0</v>
      </c>
      <c r="M23" s="101">
        <f t="shared" ref="M23:M33" si="4">G23-K23</f>
        <v>0</v>
      </c>
      <c r="N23" s="20"/>
      <c r="O23" s="20"/>
    </row>
    <row r="24" spans="1:15" ht="15.75" customHeight="1">
      <c r="A24" s="47" t="s">
        <v>28</v>
      </c>
      <c r="B24" s="16">
        <v>12720533</v>
      </c>
      <c r="C24" s="16">
        <v>3283742.1</v>
      </c>
      <c r="D24" s="16">
        <v>298.11</v>
      </c>
      <c r="E24" s="102">
        <v>2269369.46</v>
      </c>
      <c r="F24" s="100">
        <f t="shared" si="2"/>
        <v>0.69109247647676109</v>
      </c>
      <c r="G24" s="18">
        <f t="shared" si="0"/>
        <v>1014670.7500000001</v>
      </c>
      <c r="H24" s="18">
        <v>1049122.73</v>
      </c>
      <c r="I24" s="18">
        <v>0.02</v>
      </c>
      <c r="J24" s="18">
        <v>34452</v>
      </c>
      <c r="K24" s="18">
        <f t="shared" si="3"/>
        <v>1014670.75</v>
      </c>
      <c r="L24" s="100">
        <f t="shared" si="1"/>
        <v>0.1784020732464591</v>
      </c>
      <c r="M24" s="103">
        <f t="shared" si="4"/>
        <v>0</v>
      </c>
      <c r="N24" s="20"/>
      <c r="O24" s="20"/>
    </row>
    <row r="25" spans="1:15" ht="15.75" customHeight="1">
      <c r="A25" s="47" t="s">
        <v>29</v>
      </c>
      <c r="B25" s="16">
        <v>908129</v>
      </c>
      <c r="C25" s="16">
        <v>188076.74</v>
      </c>
      <c r="D25" s="16">
        <v>23</v>
      </c>
      <c r="E25" s="102">
        <v>123612.24</v>
      </c>
      <c r="F25" s="100">
        <f t="shared" si="2"/>
        <v>0.65724363363592975</v>
      </c>
      <c r="G25" s="18">
        <f t="shared" si="0"/>
        <v>64487.499999999985</v>
      </c>
      <c r="H25" s="18">
        <v>64487.5</v>
      </c>
      <c r="I25" s="18">
        <v>0</v>
      </c>
      <c r="J25" s="18">
        <v>0</v>
      </c>
      <c r="K25" s="18">
        <f t="shared" si="3"/>
        <v>64487.5</v>
      </c>
      <c r="L25" s="100">
        <f t="shared" si="1"/>
        <v>0.13611748991608022</v>
      </c>
      <c r="M25" s="101">
        <f t="shared" si="4"/>
        <v>0</v>
      </c>
      <c r="N25" s="20"/>
      <c r="O25" s="20"/>
    </row>
    <row r="26" spans="1:15" ht="15.75" customHeight="1">
      <c r="A26" s="47" t="s">
        <v>30</v>
      </c>
      <c r="B26" s="16">
        <v>8708190</v>
      </c>
      <c r="C26" s="16">
        <v>2185474.94</v>
      </c>
      <c r="D26" s="16">
        <v>205.12</v>
      </c>
      <c r="E26" s="102">
        <v>1552717.86</v>
      </c>
      <c r="F26" s="100">
        <f t="shared" si="2"/>
        <v>0.71047159204671551</v>
      </c>
      <c r="G26" s="18">
        <f t="shared" si="0"/>
        <v>632962.19999999984</v>
      </c>
      <c r="H26" s="18">
        <v>622438.19999999995</v>
      </c>
      <c r="I26" s="18">
        <f>3054+8294</f>
        <v>11348</v>
      </c>
      <c r="J26" s="18">
        <v>824</v>
      </c>
      <c r="K26" s="18">
        <f t="shared" si="3"/>
        <v>632962.19999999995</v>
      </c>
      <c r="L26" s="100">
        <f t="shared" si="1"/>
        <v>0.17830546416649157</v>
      </c>
      <c r="M26" s="101">
        <f t="shared" si="4"/>
        <v>0</v>
      </c>
      <c r="N26" s="20"/>
      <c r="O26" s="20"/>
    </row>
    <row r="27" spans="1:15" ht="15.75" customHeight="1">
      <c r="A27" s="47" t="s">
        <v>31</v>
      </c>
      <c r="B27" s="16">
        <v>694136</v>
      </c>
      <c r="C27" s="16">
        <v>161362.37</v>
      </c>
      <c r="D27" s="16">
        <v>18.5</v>
      </c>
      <c r="E27" s="102">
        <v>107581.79</v>
      </c>
      <c r="F27" s="100">
        <f t="shared" si="2"/>
        <v>0.6667092829635558</v>
      </c>
      <c r="G27" s="18">
        <f t="shared" si="0"/>
        <v>53799.08</v>
      </c>
      <c r="H27" s="18">
        <v>53799.08</v>
      </c>
      <c r="I27" s="18">
        <v>0</v>
      </c>
      <c r="J27" s="18">
        <v>0</v>
      </c>
      <c r="K27" s="18">
        <f t="shared" si="3"/>
        <v>53799.08</v>
      </c>
      <c r="L27" s="100">
        <f t="shared" si="1"/>
        <v>0.15498661645556489</v>
      </c>
      <c r="M27" s="101">
        <f t="shared" si="4"/>
        <v>0</v>
      </c>
      <c r="N27" s="20"/>
      <c r="O27" s="20"/>
    </row>
    <row r="28" spans="1:15" ht="15.75" customHeight="1">
      <c r="A28" s="47" t="s">
        <v>32</v>
      </c>
      <c r="B28" s="16">
        <v>159658</v>
      </c>
      <c r="C28" s="16">
        <v>70931.149999999994</v>
      </c>
      <c r="D28" s="16">
        <v>6.8</v>
      </c>
      <c r="E28" s="104">
        <v>0</v>
      </c>
      <c r="F28" s="100">
        <f t="shared" si="2"/>
        <v>0</v>
      </c>
      <c r="G28" s="18">
        <f t="shared" si="0"/>
        <v>70937.95</v>
      </c>
      <c r="H28" s="18">
        <v>70937.95</v>
      </c>
      <c r="I28" s="18">
        <v>0</v>
      </c>
      <c r="J28" s="18">
        <v>0</v>
      </c>
      <c r="K28" s="18">
        <f t="shared" si="3"/>
        <v>70937.95</v>
      </c>
      <c r="L28" s="100">
        <f t="shared" si="1"/>
        <v>0</v>
      </c>
      <c r="M28" s="101">
        <f t="shared" si="4"/>
        <v>0</v>
      </c>
      <c r="N28" s="20"/>
      <c r="O28" s="20"/>
    </row>
    <row r="29" spans="1:15" ht="15.75" customHeight="1">
      <c r="A29" s="47" t="s">
        <v>33</v>
      </c>
      <c r="B29" s="16">
        <v>510258</v>
      </c>
      <c r="C29" s="16">
        <v>125379.52</v>
      </c>
      <c r="D29" s="16">
        <v>14.68</v>
      </c>
      <c r="E29" s="102">
        <v>34231.39</v>
      </c>
      <c r="F29" s="100">
        <f t="shared" si="2"/>
        <v>0.27302218097501091</v>
      </c>
      <c r="G29" s="18">
        <f t="shared" si="0"/>
        <v>91162.81</v>
      </c>
      <c r="H29" s="18">
        <v>91162.81</v>
      </c>
      <c r="I29" s="18">
        <v>0</v>
      </c>
      <c r="J29" s="18">
        <v>0</v>
      </c>
      <c r="K29" s="18">
        <f t="shared" si="3"/>
        <v>91162.81</v>
      </c>
      <c r="L29" s="100">
        <f t="shared" si="1"/>
        <v>6.7086434705580317E-2</v>
      </c>
      <c r="M29" s="101">
        <f t="shared" si="4"/>
        <v>0</v>
      </c>
      <c r="N29" s="20"/>
      <c r="O29" s="20"/>
    </row>
    <row r="30" spans="1:15" ht="15.75" customHeight="1">
      <c r="A30" s="47" t="s">
        <v>34</v>
      </c>
      <c r="B30" s="16">
        <v>33471</v>
      </c>
      <c r="C30" s="16">
        <v>7942.05</v>
      </c>
      <c r="D30" s="105">
        <v>0</v>
      </c>
      <c r="E30" s="102">
        <v>0</v>
      </c>
      <c r="F30" s="100">
        <f t="shared" si="2"/>
        <v>0</v>
      </c>
      <c r="G30" s="18">
        <f t="shared" si="0"/>
        <v>7942.05</v>
      </c>
      <c r="H30" s="18">
        <v>7942.05</v>
      </c>
      <c r="I30" s="18">
        <v>0</v>
      </c>
      <c r="J30" s="18">
        <v>0</v>
      </c>
      <c r="K30" s="18">
        <f t="shared" si="3"/>
        <v>7942.05</v>
      </c>
      <c r="L30" s="100">
        <f t="shared" si="1"/>
        <v>0</v>
      </c>
      <c r="M30" s="101">
        <f t="shared" si="4"/>
        <v>0</v>
      </c>
      <c r="N30" s="20"/>
      <c r="O30" s="20"/>
    </row>
    <row r="31" spans="1:15" ht="15.75" customHeight="1">
      <c r="A31" s="47" t="s">
        <v>35</v>
      </c>
      <c r="B31" s="16">
        <v>943853</v>
      </c>
      <c r="C31" s="16">
        <v>1782245</v>
      </c>
      <c r="D31" s="16">
        <v>219.38</v>
      </c>
      <c r="E31" s="102">
        <v>0</v>
      </c>
      <c r="F31" s="100">
        <f t="shared" si="2"/>
        <v>0</v>
      </c>
      <c r="G31" s="18">
        <f t="shared" si="0"/>
        <v>1782464.38</v>
      </c>
      <c r="H31" s="18">
        <v>1782464.38</v>
      </c>
      <c r="I31" s="18"/>
      <c r="J31" s="18"/>
      <c r="K31" s="18">
        <f t="shared" si="3"/>
        <v>1782464.38</v>
      </c>
      <c r="L31" s="100">
        <f t="shared" si="1"/>
        <v>0</v>
      </c>
      <c r="M31" s="103">
        <f t="shared" si="4"/>
        <v>0</v>
      </c>
      <c r="N31" s="20"/>
      <c r="O31" s="20"/>
    </row>
    <row r="32" spans="1:15" ht="15.75" customHeight="1">
      <c r="A32" s="47" t="s">
        <v>41</v>
      </c>
      <c r="B32" s="16">
        <v>200000</v>
      </c>
      <c r="C32" s="16">
        <v>0</v>
      </c>
      <c r="D32" s="16">
        <v>0</v>
      </c>
      <c r="E32" s="102">
        <v>0</v>
      </c>
      <c r="F32" s="100">
        <v>0</v>
      </c>
      <c r="G32" s="18">
        <f t="shared" si="0"/>
        <v>0</v>
      </c>
      <c r="H32" s="18">
        <v>0</v>
      </c>
      <c r="I32" s="18">
        <v>0</v>
      </c>
      <c r="J32" s="18">
        <v>0</v>
      </c>
      <c r="K32" s="18">
        <f t="shared" si="3"/>
        <v>0</v>
      </c>
      <c r="L32" s="100">
        <v>0</v>
      </c>
      <c r="M32" s="101">
        <f t="shared" si="4"/>
        <v>0</v>
      </c>
      <c r="N32" s="20"/>
      <c r="O32" s="20"/>
    </row>
    <row r="33" spans="1:15" ht="15.75" customHeight="1">
      <c r="A33" s="47"/>
      <c r="B33" s="16"/>
      <c r="C33" s="16"/>
      <c r="D33" s="16"/>
      <c r="E33" s="102"/>
      <c r="F33" s="100"/>
      <c r="G33" s="18"/>
      <c r="H33" s="18"/>
      <c r="I33" s="18"/>
      <c r="J33" s="18"/>
      <c r="K33" s="18"/>
      <c r="L33" s="100"/>
      <c r="M33" s="101"/>
      <c r="N33" s="20"/>
      <c r="O33" s="20"/>
    </row>
    <row r="34" spans="1:15" ht="15.75" customHeight="1">
      <c r="A34" s="21" t="s">
        <v>42</v>
      </c>
      <c r="B34" s="105">
        <f>SUM(B21:B33)+B14</f>
        <v>57496504</v>
      </c>
      <c r="C34" s="105">
        <f>SUM(C21:C33)+C14</f>
        <v>17572759.419999998</v>
      </c>
      <c r="D34" s="105">
        <f>SUM(D14:D33)</f>
        <v>1981.62</v>
      </c>
      <c r="E34" s="105">
        <f>SUM(E14:E33)</f>
        <v>10219774.379999999</v>
      </c>
      <c r="F34" s="100">
        <f t="shared" si="2"/>
        <v>0.58156912843003006</v>
      </c>
      <c r="G34" s="106">
        <f>SUM(G14:G33)</f>
        <v>7354966.6600000001</v>
      </c>
      <c r="H34" s="106">
        <f>SUM(H14:H33)</f>
        <v>7510410.96</v>
      </c>
      <c r="I34" s="106">
        <f>SUM(I14:I33)</f>
        <v>24466.240000000031</v>
      </c>
      <c r="J34" s="106">
        <f>SUM(J14:J33)</f>
        <v>179910.54</v>
      </c>
      <c r="K34" s="106">
        <f>SUM(K14:K33)</f>
        <v>7354966.6599999992</v>
      </c>
      <c r="L34" s="100">
        <v>0</v>
      </c>
      <c r="M34" s="107"/>
    </row>
    <row r="35" spans="1:15" ht="15.75" customHeight="1"/>
    <row r="36" spans="1:15" ht="15.75" customHeight="1">
      <c r="C36" s="90" t="s">
        <v>43</v>
      </c>
      <c r="D36" s="90"/>
      <c r="E36" s="90"/>
      <c r="F36" s="90"/>
      <c r="G36" s="90"/>
      <c r="H36" s="90"/>
      <c r="I36" s="90"/>
    </row>
    <row r="37" spans="1:15" ht="15.75" customHeight="1">
      <c r="C37" s="55"/>
      <c r="D37" s="55"/>
      <c r="E37" s="55"/>
      <c r="F37" s="55"/>
      <c r="G37" s="55"/>
      <c r="H37" s="55"/>
      <c r="I37" s="55"/>
    </row>
    <row r="38" spans="1:15" ht="15.75" customHeight="1">
      <c r="B38" s="91" t="s">
        <v>44</v>
      </c>
      <c r="C38" s="91"/>
      <c r="D38" s="85" t="s">
        <v>45</v>
      </c>
      <c r="E38" s="86"/>
      <c r="F38" s="87"/>
      <c r="G38" s="84" t="s">
        <v>46</v>
      </c>
      <c r="H38" s="84"/>
      <c r="I38" s="53" t="s">
        <v>10</v>
      </c>
    </row>
    <row r="39" spans="1:15" ht="15.75" customHeight="1">
      <c r="B39" s="92" t="s">
        <v>47</v>
      </c>
      <c r="C39" s="92"/>
      <c r="D39" s="85"/>
      <c r="E39" s="86"/>
      <c r="F39" s="87"/>
      <c r="G39" s="88"/>
      <c r="H39" s="88"/>
      <c r="I39" s="25" t="e">
        <f>G39/D39</f>
        <v>#DIV/0!</v>
      </c>
    </row>
    <row r="40" spans="1:15" ht="15.75" customHeight="1">
      <c r="B40" s="84" t="s">
        <v>48</v>
      </c>
      <c r="C40" s="84"/>
      <c r="D40" s="85"/>
      <c r="E40" s="86"/>
      <c r="F40" s="87"/>
      <c r="G40" s="88"/>
      <c r="H40" s="88"/>
      <c r="I40" s="25"/>
    </row>
    <row r="41" spans="1:15" ht="15.75" customHeight="1">
      <c r="B41" s="84" t="s">
        <v>49</v>
      </c>
      <c r="C41" s="84"/>
      <c r="D41" s="85"/>
      <c r="E41" s="86"/>
      <c r="F41" s="87"/>
      <c r="G41" s="88"/>
      <c r="H41" s="88"/>
      <c r="I41" s="25"/>
    </row>
    <row r="42" spans="1:15" ht="15.75" customHeight="1">
      <c r="B42" s="84" t="s">
        <v>50</v>
      </c>
      <c r="C42" s="84"/>
      <c r="D42" s="85"/>
      <c r="E42" s="86"/>
      <c r="F42" s="87"/>
      <c r="G42" s="88"/>
      <c r="H42" s="88"/>
      <c r="I42" s="25"/>
    </row>
    <row r="43" spans="1:15" ht="15.75" customHeight="1">
      <c r="B43" s="26"/>
      <c r="C43" s="26"/>
      <c r="D43" s="26"/>
      <c r="E43" s="26"/>
      <c r="F43" s="26"/>
      <c r="G43" s="27"/>
      <c r="H43" s="27"/>
      <c r="I43" s="28"/>
    </row>
    <row r="44" spans="1:15" ht="15.75" customHeight="1"/>
    <row r="45" spans="1:15" s="29" customFormat="1" ht="15.75" customHeight="1">
      <c r="B45" s="89" t="s">
        <v>51</v>
      </c>
      <c r="C45" s="89"/>
      <c r="D45" s="54"/>
      <c r="G45" s="83" t="s">
        <v>52</v>
      </c>
      <c r="H45" s="83"/>
      <c r="J45" s="83" t="s">
        <v>53</v>
      </c>
      <c r="K45" s="83"/>
    </row>
    <row r="46" spans="1:15" s="29" customFormat="1" ht="15.75" customHeight="1">
      <c r="B46" s="54"/>
      <c r="C46" s="54"/>
      <c r="D46" s="54"/>
      <c r="G46" s="52"/>
      <c r="H46" s="52"/>
      <c r="J46" s="52"/>
      <c r="K46" s="52"/>
    </row>
    <row r="47" spans="1:15" s="29" customFormat="1" ht="15.75" customHeight="1">
      <c r="B47" s="54"/>
      <c r="C47" s="54"/>
      <c r="D47" s="54"/>
      <c r="G47" s="52"/>
      <c r="H47" s="52"/>
      <c r="J47" s="52"/>
      <c r="K47" s="52"/>
    </row>
    <row r="48" spans="1:15" s="29" customFormat="1" ht="15.75" customHeight="1">
      <c r="A48" s="30"/>
      <c r="B48" s="80" t="s">
        <v>54</v>
      </c>
      <c r="C48" s="80"/>
      <c r="D48" s="50"/>
      <c r="E48" s="31"/>
      <c r="F48" s="81" t="s">
        <v>55</v>
      </c>
      <c r="G48" s="81"/>
      <c r="H48" s="81"/>
      <c r="I48" s="32"/>
      <c r="J48" s="81" t="s">
        <v>56</v>
      </c>
      <c r="K48" s="81"/>
    </row>
    <row r="49" spans="1:12" s="29" customFormat="1" ht="15.75" customHeight="1">
      <c r="A49" s="30"/>
      <c r="B49" s="82"/>
      <c r="C49" s="82"/>
      <c r="D49" s="51"/>
      <c r="G49" s="82"/>
      <c r="H49" s="82"/>
      <c r="J49" s="82"/>
      <c r="K49" s="82"/>
    </row>
    <row r="50" spans="1:12" ht="15.75" customHeight="1">
      <c r="A50" s="6"/>
      <c r="B50" s="31"/>
      <c r="C50" s="31"/>
      <c r="D50" s="31"/>
      <c r="G50" s="31"/>
      <c r="H50" s="31"/>
      <c r="J50" s="31"/>
      <c r="K50" s="31"/>
    </row>
    <row r="51" spans="1:12" ht="15.75" customHeight="1"/>
    <row r="52" spans="1:12" ht="15.75" customHeight="1">
      <c r="A52" s="33" t="s">
        <v>57</v>
      </c>
    </row>
    <row r="53" spans="1:12">
      <c r="A53" s="33"/>
    </row>
    <row r="54" spans="1:12">
      <c r="A54" s="33"/>
    </row>
    <row r="55" spans="1:12" ht="15.75" customHeight="1">
      <c r="A55" s="33"/>
    </row>
    <row r="56" spans="1:12" ht="15.75" customHeight="1">
      <c r="A56" s="76" t="s">
        <v>1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</row>
    <row r="57" spans="1:12" ht="15.75" customHeight="1">
      <c r="B57" s="7"/>
      <c r="C57" s="7"/>
      <c r="D57" s="7"/>
      <c r="E57" s="7"/>
      <c r="F57" s="7"/>
      <c r="G57" s="7"/>
      <c r="H57" s="7"/>
    </row>
    <row r="58" spans="1:12" s="34" customFormat="1" ht="15.75" customHeight="1">
      <c r="A58" s="77" t="s">
        <v>58</v>
      </c>
      <c r="B58" s="77"/>
      <c r="C58" s="77"/>
      <c r="D58" s="48"/>
      <c r="E58" s="77" t="s">
        <v>59</v>
      </c>
      <c r="F58" s="77"/>
      <c r="G58" s="77"/>
      <c r="H58" s="77"/>
      <c r="I58" s="77"/>
      <c r="J58" s="77"/>
      <c r="K58" s="77"/>
      <c r="L58" s="77"/>
    </row>
    <row r="59" spans="1:12" ht="15.75" customHeight="1">
      <c r="A59" s="31"/>
      <c r="B59" s="31"/>
      <c r="C59" s="35"/>
      <c r="D59" s="35"/>
      <c r="F59" s="31"/>
      <c r="G59" s="31"/>
      <c r="H59" s="31"/>
    </row>
    <row r="60" spans="1:12" ht="15.75" customHeight="1">
      <c r="A60" s="36" t="s">
        <v>60</v>
      </c>
      <c r="B60" s="37"/>
      <c r="C60" s="37"/>
      <c r="D60" s="37"/>
      <c r="E60" s="78" t="s">
        <v>61</v>
      </c>
      <c r="F60" s="78"/>
      <c r="G60" s="78"/>
      <c r="H60" s="78"/>
      <c r="I60" s="78"/>
      <c r="J60" s="38"/>
      <c r="K60" s="38"/>
      <c r="L60" s="38"/>
    </row>
    <row r="61" spans="1:12" ht="5.0999999999999996" customHeight="1">
      <c r="A61" s="49"/>
      <c r="B61" s="49"/>
      <c r="C61" s="49"/>
      <c r="D61" s="49"/>
      <c r="E61" s="49"/>
      <c r="F61" s="39"/>
      <c r="G61" s="39"/>
      <c r="H61" s="38"/>
      <c r="I61" s="38"/>
      <c r="J61" s="38"/>
      <c r="K61" s="38"/>
      <c r="L61" s="38"/>
    </row>
    <row r="62" spans="1:12" ht="15.75" customHeight="1">
      <c r="A62" s="79" t="s">
        <v>62</v>
      </c>
      <c r="B62" s="79"/>
      <c r="C62" s="37"/>
      <c r="D62" s="37"/>
      <c r="E62" s="78" t="s">
        <v>63</v>
      </c>
      <c r="F62" s="78"/>
      <c r="G62" s="78"/>
      <c r="H62" s="78"/>
      <c r="I62" s="78"/>
      <c r="J62" s="38"/>
      <c r="K62" s="38"/>
      <c r="L62" s="38"/>
    </row>
    <row r="63" spans="1:12" ht="5.0999999999999996" customHeight="1">
      <c r="A63" s="40"/>
      <c r="B63" s="40"/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>
      <c r="A64" s="41" t="s">
        <v>64</v>
      </c>
      <c r="B64" s="40"/>
      <c r="C64" s="38"/>
      <c r="D64" s="38"/>
      <c r="E64" s="1" t="s">
        <v>65</v>
      </c>
      <c r="F64" s="38"/>
      <c r="G64" s="38"/>
      <c r="H64" s="38"/>
      <c r="I64" s="38"/>
      <c r="J64" s="38"/>
      <c r="K64" s="38"/>
      <c r="L64" s="38"/>
    </row>
    <row r="65" spans="1:12" ht="5.0999999999999996" customHeight="1">
      <c r="A65" s="40"/>
      <c r="B65" s="40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ht="15.75" customHeight="1">
      <c r="A66" s="40" t="s">
        <v>66</v>
      </c>
      <c r="B66" s="40"/>
      <c r="C66" s="38"/>
      <c r="D66" s="38"/>
      <c r="E66" s="38" t="s">
        <v>67</v>
      </c>
      <c r="F66" s="38"/>
      <c r="G66" s="38"/>
      <c r="H66" s="38"/>
      <c r="I66" s="38"/>
      <c r="J66" s="38"/>
      <c r="K66" s="38"/>
      <c r="L66" s="38"/>
    </row>
    <row r="67" spans="1:12" ht="5.0999999999999996" customHeight="1">
      <c r="A67" s="40"/>
      <c r="B67" s="40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1:12" ht="33.75" customHeight="1">
      <c r="A68" s="40" t="s">
        <v>68</v>
      </c>
      <c r="B68" s="40"/>
      <c r="C68" s="38"/>
      <c r="D68" s="38"/>
      <c r="E68" s="72" t="s">
        <v>69</v>
      </c>
      <c r="F68" s="72"/>
      <c r="G68" s="72"/>
      <c r="H68" s="72"/>
      <c r="I68" s="72"/>
      <c r="J68" s="72"/>
      <c r="K68" s="72"/>
      <c r="L68" s="72"/>
    </row>
    <row r="69" spans="1:12" ht="5.0999999999999996" customHeight="1">
      <c r="A69" s="40"/>
      <c r="B69" s="40"/>
      <c r="C69" s="38"/>
      <c r="D69" s="38"/>
      <c r="E69" s="42"/>
      <c r="F69" s="38"/>
      <c r="G69" s="38"/>
      <c r="H69" s="38"/>
      <c r="I69" s="38"/>
      <c r="J69" s="38"/>
      <c r="K69" s="38"/>
      <c r="L69" s="38"/>
    </row>
    <row r="70" spans="1:12" ht="30" customHeight="1">
      <c r="A70" s="40" t="s">
        <v>70</v>
      </c>
      <c r="B70" s="40"/>
      <c r="C70" s="38"/>
      <c r="D70" s="38"/>
      <c r="E70" s="75" t="s">
        <v>71</v>
      </c>
      <c r="F70" s="75"/>
      <c r="G70" s="75"/>
      <c r="H70" s="75"/>
      <c r="I70" s="75"/>
      <c r="J70" s="75"/>
      <c r="K70" s="75"/>
      <c r="L70" s="75"/>
    </row>
    <row r="71" spans="1:12" ht="5.0999999999999996" customHeight="1">
      <c r="A71" s="40"/>
      <c r="B71" s="40"/>
      <c r="C71" s="38"/>
      <c r="D71" s="38"/>
      <c r="E71" s="42"/>
      <c r="F71" s="38"/>
      <c r="G71" s="38"/>
      <c r="H71" s="38"/>
      <c r="I71" s="38"/>
      <c r="J71" s="38"/>
      <c r="K71" s="38"/>
      <c r="L71" s="38"/>
    </row>
    <row r="72" spans="1:12" ht="45" customHeight="1">
      <c r="A72" s="43" t="s">
        <v>72</v>
      </c>
      <c r="B72" s="43"/>
      <c r="C72" s="42"/>
      <c r="D72" s="42"/>
      <c r="E72" s="75" t="s">
        <v>73</v>
      </c>
      <c r="F72" s="75"/>
      <c r="G72" s="75"/>
      <c r="H72" s="75"/>
      <c r="I72" s="75"/>
      <c r="J72" s="75"/>
      <c r="K72" s="75"/>
      <c r="L72" s="75"/>
    </row>
    <row r="73" spans="1:12" ht="5.0999999999999996" customHeight="1">
      <c r="A73" s="40"/>
      <c r="B73" s="40"/>
      <c r="C73" s="38"/>
      <c r="D73" s="38"/>
      <c r="E73" s="38"/>
      <c r="F73" s="38"/>
      <c r="G73" s="38"/>
      <c r="H73" s="38"/>
      <c r="I73" s="38"/>
      <c r="J73" s="38"/>
      <c r="K73" s="38"/>
      <c r="L73" s="38"/>
    </row>
    <row r="74" spans="1:12" ht="49.5" customHeight="1">
      <c r="A74" s="40" t="s">
        <v>74</v>
      </c>
      <c r="B74" s="40"/>
      <c r="C74" s="38"/>
      <c r="D74" s="38"/>
      <c r="E74" s="72" t="s">
        <v>75</v>
      </c>
      <c r="F74" s="72"/>
      <c r="G74" s="72"/>
      <c r="H74" s="72"/>
      <c r="I74" s="72"/>
      <c r="J74" s="72"/>
      <c r="K74" s="72"/>
      <c r="L74" s="72"/>
    </row>
    <row r="75" spans="1:12" ht="5.0999999999999996" customHeight="1">
      <c r="A75" s="40"/>
      <c r="B75" s="40"/>
      <c r="C75" s="38"/>
      <c r="D75" s="38"/>
      <c r="E75" s="38"/>
      <c r="F75" s="38"/>
      <c r="G75" s="38"/>
      <c r="H75" s="38"/>
      <c r="I75" s="38"/>
      <c r="J75" s="38"/>
      <c r="K75" s="38"/>
      <c r="L75" s="38"/>
    </row>
    <row r="76" spans="1:12" ht="49.5" customHeight="1">
      <c r="A76" s="40" t="s">
        <v>76</v>
      </c>
      <c r="B76" s="40"/>
      <c r="C76" s="38"/>
      <c r="D76" s="38"/>
      <c r="E76" s="72" t="s">
        <v>77</v>
      </c>
      <c r="F76" s="72"/>
      <c r="G76" s="72"/>
      <c r="H76" s="72"/>
      <c r="I76" s="72"/>
      <c r="J76" s="72"/>
      <c r="K76" s="72"/>
      <c r="L76" s="72"/>
    </row>
    <row r="77" spans="1:12" ht="5.0999999999999996" customHeight="1">
      <c r="A77" s="39"/>
      <c r="B77" s="39"/>
      <c r="C77" s="38"/>
      <c r="D77" s="38"/>
      <c r="E77" s="38"/>
      <c r="F77" s="38"/>
      <c r="G77" s="38"/>
      <c r="H77" s="38"/>
      <c r="I77" s="38"/>
      <c r="J77" s="38"/>
      <c r="K77" s="38"/>
      <c r="L77" s="38"/>
    </row>
    <row r="78" spans="1:12" ht="30.75" customHeight="1">
      <c r="A78" s="40" t="s">
        <v>78</v>
      </c>
      <c r="B78" s="40"/>
      <c r="C78" s="38"/>
      <c r="D78" s="38"/>
      <c r="E78" s="72" t="s">
        <v>79</v>
      </c>
      <c r="F78" s="73"/>
      <c r="G78" s="73"/>
      <c r="H78" s="73"/>
      <c r="I78" s="73"/>
      <c r="J78" s="73"/>
      <c r="K78" s="73"/>
      <c r="L78" s="73"/>
    </row>
    <row r="79" spans="1:12" ht="5.0999999999999996" customHeight="1">
      <c r="A79" s="40"/>
      <c r="B79" s="40"/>
      <c r="C79" s="38"/>
      <c r="D79" s="38"/>
      <c r="E79" s="38"/>
      <c r="F79" s="38"/>
      <c r="G79" s="38"/>
      <c r="H79" s="38"/>
      <c r="I79" s="38"/>
      <c r="J79" s="38"/>
      <c r="K79" s="38"/>
      <c r="L79" s="38"/>
    </row>
    <row r="80" spans="1:12" ht="15.75" customHeight="1">
      <c r="A80" s="40" t="s">
        <v>80</v>
      </c>
      <c r="B80" s="40"/>
      <c r="C80" s="38"/>
      <c r="D80" s="38"/>
      <c r="E80" s="38" t="s">
        <v>81</v>
      </c>
      <c r="F80" s="38"/>
      <c r="G80" s="38"/>
      <c r="H80" s="38"/>
      <c r="I80" s="38"/>
      <c r="J80" s="38"/>
      <c r="K80" s="38"/>
      <c r="L80" s="38"/>
    </row>
    <row r="81" spans="1:12" ht="5.0999999999999996" customHeight="1">
      <c r="A81" s="40"/>
      <c r="B81" s="40"/>
      <c r="C81" s="38"/>
      <c r="D81" s="38"/>
      <c r="E81" s="38"/>
      <c r="F81" s="38"/>
      <c r="G81" s="38"/>
      <c r="H81" s="38"/>
      <c r="I81" s="38"/>
      <c r="J81" s="38"/>
      <c r="K81" s="38"/>
      <c r="L81" s="38"/>
    </row>
    <row r="82" spans="1:12">
      <c r="A82" s="40" t="s">
        <v>82</v>
      </c>
      <c r="B82" s="40"/>
      <c r="C82" s="38"/>
      <c r="D82" s="38"/>
      <c r="E82" s="38" t="s">
        <v>83</v>
      </c>
      <c r="F82" s="38"/>
      <c r="G82" s="38"/>
      <c r="H82" s="38"/>
      <c r="I82" s="38"/>
      <c r="J82" s="38"/>
      <c r="K82" s="38"/>
      <c r="L82" s="38"/>
    </row>
    <row r="83" spans="1:12" ht="5.0999999999999996" customHeight="1">
      <c r="A83" s="40"/>
      <c r="B83" s="40"/>
      <c r="C83" s="38"/>
      <c r="D83" s="38"/>
      <c r="E83" s="38"/>
      <c r="F83" s="38"/>
      <c r="G83" s="38"/>
      <c r="H83" s="38"/>
      <c r="I83" s="38"/>
      <c r="J83" s="38"/>
      <c r="K83" s="38"/>
      <c r="L83" s="38"/>
    </row>
    <row r="84" spans="1:12" ht="15.75" customHeight="1">
      <c r="A84" s="44" t="s">
        <v>84</v>
      </c>
      <c r="B84" s="40"/>
      <c r="C84" s="38"/>
      <c r="D84" s="38"/>
      <c r="E84" s="45" t="s">
        <v>85</v>
      </c>
      <c r="F84" s="38"/>
      <c r="G84" s="38"/>
      <c r="H84" s="38"/>
      <c r="I84" s="38"/>
      <c r="J84" s="38"/>
      <c r="K84" s="38"/>
      <c r="L84" s="38"/>
    </row>
    <row r="85" spans="1:12" ht="5.0999999999999996" customHeight="1">
      <c r="A85" s="40"/>
      <c r="B85" s="40"/>
      <c r="C85" s="38"/>
      <c r="D85" s="38"/>
      <c r="E85" s="38"/>
      <c r="F85" s="38"/>
      <c r="G85" s="38"/>
      <c r="H85" s="38"/>
      <c r="I85" s="38"/>
      <c r="J85" s="38"/>
      <c r="K85" s="38"/>
      <c r="L85" s="38"/>
    </row>
    <row r="86" spans="1:12" ht="15.75" customHeight="1">
      <c r="A86" s="40" t="s">
        <v>86</v>
      </c>
      <c r="B86" s="40"/>
      <c r="C86" s="38"/>
      <c r="D86" s="38"/>
      <c r="E86" s="38" t="s">
        <v>87</v>
      </c>
      <c r="F86" s="38"/>
      <c r="G86" s="38"/>
      <c r="H86" s="38"/>
      <c r="I86" s="38"/>
      <c r="J86" s="38"/>
      <c r="K86" s="38"/>
      <c r="L86" s="38"/>
    </row>
    <row r="87" spans="1:12" ht="5.0999999999999996" customHeight="1">
      <c r="A87" s="40"/>
      <c r="B87" s="40"/>
      <c r="C87" s="38"/>
      <c r="D87" s="38"/>
      <c r="E87" s="38"/>
      <c r="F87" s="38"/>
      <c r="G87" s="38"/>
      <c r="H87" s="38"/>
      <c r="I87" s="38"/>
      <c r="J87" s="38"/>
      <c r="K87" s="38"/>
      <c r="L87" s="38"/>
    </row>
    <row r="88" spans="1:12" ht="15.75" customHeight="1">
      <c r="A88" s="40" t="s">
        <v>88</v>
      </c>
      <c r="B88" s="40"/>
      <c r="C88" s="38"/>
      <c r="D88" s="38"/>
      <c r="E88" s="38" t="s">
        <v>89</v>
      </c>
      <c r="F88" s="38"/>
      <c r="G88" s="38"/>
      <c r="H88" s="38"/>
      <c r="I88" s="38"/>
      <c r="J88" s="38"/>
      <c r="K88" s="38"/>
      <c r="L88" s="38"/>
    </row>
    <row r="89" spans="1:12" ht="5.0999999999999996" customHeight="1">
      <c r="A89" s="40"/>
      <c r="B89" s="40"/>
      <c r="C89" s="38"/>
      <c r="D89" s="38"/>
      <c r="E89" s="38"/>
      <c r="F89" s="38"/>
      <c r="G89" s="38"/>
      <c r="H89" s="38"/>
      <c r="I89" s="38"/>
      <c r="J89" s="38"/>
      <c r="K89" s="38"/>
      <c r="L89" s="38"/>
    </row>
    <row r="90" spans="1:12" ht="15.75" customHeight="1">
      <c r="A90" s="44" t="s">
        <v>90</v>
      </c>
      <c r="B90" s="40"/>
      <c r="C90" s="38"/>
      <c r="D90" s="38"/>
      <c r="E90" s="45" t="s">
        <v>91</v>
      </c>
      <c r="F90" s="38"/>
      <c r="G90" s="38"/>
      <c r="H90" s="38"/>
      <c r="I90" s="38"/>
      <c r="J90" s="38"/>
      <c r="K90" s="38"/>
      <c r="L90" s="38"/>
    </row>
    <row r="91" spans="1:12" ht="5.0999999999999996" customHeight="1">
      <c r="A91" s="40"/>
      <c r="B91" s="40"/>
      <c r="C91" s="38"/>
      <c r="D91" s="38"/>
      <c r="E91" s="38"/>
      <c r="F91" s="38"/>
      <c r="G91" s="38"/>
      <c r="H91" s="38"/>
      <c r="I91" s="38"/>
      <c r="J91" s="38"/>
      <c r="K91" s="38"/>
      <c r="L91" s="38"/>
    </row>
    <row r="92" spans="1:12" ht="37.5" customHeight="1">
      <c r="A92" s="44" t="s">
        <v>92</v>
      </c>
      <c r="B92" s="40"/>
      <c r="C92" s="38"/>
      <c r="D92" s="38"/>
      <c r="E92" s="72" t="s">
        <v>93</v>
      </c>
      <c r="F92" s="73"/>
      <c r="G92" s="73"/>
      <c r="H92" s="73"/>
      <c r="I92" s="73"/>
      <c r="J92" s="73"/>
      <c r="K92" s="73"/>
      <c r="L92" s="73"/>
    </row>
    <row r="93" spans="1:12" ht="5.0999999999999996" customHeight="1">
      <c r="A93" s="40"/>
      <c r="B93" s="40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spans="1:12" ht="15.75" customHeight="1">
      <c r="A94" s="40" t="s">
        <v>94</v>
      </c>
      <c r="B94" s="40"/>
      <c r="C94" s="38"/>
      <c r="D94" s="38"/>
      <c r="E94" s="38" t="s">
        <v>95</v>
      </c>
      <c r="F94" s="38"/>
      <c r="G94" s="38"/>
      <c r="H94" s="38"/>
      <c r="I94" s="38"/>
      <c r="J94" s="38"/>
      <c r="K94" s="38"/>
      <c r="L94" s="38"/>
    </row>
    <row r="95" spans="1:12" ht="5.0999999999999996" customHeight="1">
      <c r="A95" s="40"/>
      <c r="B95" s="40"/>
      <c r="C95" s="38"/>
      <c r="D95" s="38"/>
      <c r="E95" s="38"/>
      <c r="F95" s="38"/>
      <c r="G95" s="38"/>
      <c r="H95" s="38"/>
      <c r="I95" s="38"/>
      <c r="J95" s="38"/>
      <c r="K95" s="38"/>
      <c r="L95" s="38"/>
    </row>
    <row r="96" spans="1:12" ht="15.75" customHeight="1">
      <c r="A96" s="40" t="s">
        <v>96</v>
      </c>
      <c r="B96" s="40"/>
      <c r="C96" s="38"/>
      <c r="D96" s="38"/>
      <c r="E96" s="38" t="s">
        <v>97</v>
      </c>
      <c r="F96" s="38"/>
      <c r="G96" s="38"/>
      <c r="H96" s="38"/>
      <c r="I96" s="38"/>
      <c r="J96" s="38"/>
      <c r="K96" s="38"/>
      <c r="L96" s="38"/>
    </row>
    <row r="97" spans="1:20" ht="5.0999999999999996" customHeight="1">
      <c r="A97" s="40"/>
      <c r="B97" s="40"/>
      <c r="C97" s="38"/>
      <c r="D97" s="38"/>
      <c r="E97" s="38"/>
      <c r="F97" s="38"/>
      <c r="G97" s="38"/>
      <c r="H97" s="38"/>
      <c r="I97" s="38"/>
      <c r="J97" s="38"/>
      <c r="K97" s="38"/>
      <c r="L97" s="38"/>
    </row>
    <row r="98" spans="1:20" ht="15.75" customHeight="1">
      <c r="A98" s="40" t="s">
        <v>98</v>
      </c>
      <c r="B98" s="40"/>
      <c r="C98" s="38"/>
      <c r="D98" s="38"/>
      <c r="E98" s="38" t="s">
        <v>99</v>
      </c>
      <c r="F98" s="38"/>
      <c r="G98" s="38"/>
      <c r="H98" s="38"/>
      <c r="I98" s="38"/>
      <c r="J98" s="38"/>
      <c r="K98" s="38"/>
      <c r="L98" s="38"/>
    </row>
    <row r="99" spans="1:20" ht="5.0999999999999996" customHeight="1">
      <c r="A99" s="40"/>
      <c r="B99" s="40"/>
      <c r="C99" s="38"/>
      <c r="D99" s="38"/>
      <c r="E99" s="38"/>
      <c r="F99" s="38"/>
      <c r="G99" s="38"/>
      <c r="H99" s="38"/>
      <c r="I99" s="38"/>
      <c r="J99" s="38"/>
      <c r="K99" s="38"/>
      <c r="L99" s="38"/>
    </row>
    <row r="100" spans="1:20" ht="15.75" customHeight="1">
      <c r="A100" s="40" t="s">
        <v>100</v>
      </c>
      <c r="B100" s="40"/>
      <c r="C100" s="38"/>
      <c r="D100" s="38"/>
      <c r="E100" s="38" t="s">
        <v>101</v>
      </c>
      <c r="F100" s="38"/>
      <c r="G100" s="38"/>
      <c r="H100" s="38"/>
      <c r="I100" s="38"/>
      <c r="J100" s="38"/>
      <c r="K100" s="38"/>
      <c r="L100" s="38"/>
    </row>
    <row r="101" spans="1:20" ht="5.0999999999999996" customHeight="1">
      <c r="A101" s="40"/>
      <c r="B101" s="40"/>
      <c r="C101" s="38"/>
      <c r="D101" s="38"/>
      <c r="E101" s="38"/>
      <c r="F101" s="38"/>
      <c r="G101" s="38"/>
      <c r="H101" s="38"/>
      <c r="I101" s="38"/>
      <c r="J101" s="38"/>
      <c r="K101" s="38"/>
      <c r="L101" s="38"/>
    </row>
    <row r="102" spans="1:20" ht="15.75" customHeight="1">
      <c r="A102" s="43" t="s">
        <v>16</v>
      </c>
      <c r="B102" s="40"/>
      <c r="C102" s="38"/>
      <c r="D102" s="38"/>
      <c r="E102" s="38" t="s">
        <v>102</v>
      </c>
      <c r="F102" s="38"/>
      <c r="G102" s="38"/>
      <c r="H102" s="38"/>
      <c r="I102" s="38"/>
      <c r="J102" s="38"/>
      <c r="K102" s="38"/>
      <c r="L102" s="38"/>
    </row>
    <row r="103" spans="1:20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</row>
    <row r="104" spans="1:20">
      <c r="A104" s="41" t="s">
        <v>51</v>
      </c>
      <c r="B104" s="38"/>
      <c r="C104" s="38"/>
      <c r="D104" s="38"/>
      <c r="E104" s="74" t="s">
        <v>103</v>
      </c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</row>
    <row r="105" spans="1:20">
      <c r="A105" s="41"/>
      <c r="B105" s="38"/>
      <c r="C105" s="38"/>
      <c r="D105" s="38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</row>
    <row r="106" spans="1:20">
      <c r="A106" s="41" t="s">
        <v>104</v>
      </c>
      <c r="B106" s="35"/>
      <c r="C106" s="35"/>
      <c r="D106" s="35"/>
      <c r="E106" s="74" t="s">
        <v>105</v>
      </c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</row>
    <row r="107" spans="1:20">
      <c r="A107" s="46"/>
      <c r="B107" s="35"/>
      <c r="C107" s="35"/>
      <c r="D107" s="35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</row>
    <row r="108" spans="1:20">
      <c r="A108" s="41" t="s">
        <v>53</v>
      </c>
      <c r="B108" s="35"/>
      <c r="C108" s="35"/>
      <c r="D108" s="35"/>
      <c r="E108" s="46" t="s">
        <v>106</v>
      </c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</row>
    <row r="109" spans="1:20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1:20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20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  <row r="112" spans="1:20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</row>
    <row r="113" spans="1:1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</row>
    <row r="114" spans="1:1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</row>
    <row r="115" spans="1:1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</row>
    <row r="116" spans="1:1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</row>
  </sheetData>
  <mergeCells count="57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36:I36"/>
    <mergeCell ref="B38:C38"/>
    <mergeCell ref="D38:F38"/>
    <mergeCell ref="G38:H38"/>
    <mergeCell ref="B39:C39"/>
    <mergeCell ref="D39:F39"/>
    <mergeCell ref="G39:H39"/>
    <mergeCell ref="J45:K45"/>
    <mergeCell ref="B40:C40"/>
    <mergeCell ref="D40:F40"/>
    <mergeCell ref="G40:H40"/>
    <mergeCell ref="B41:C41"/>
    <mergeCell ref="D41:F41"/>
    <mergeCell ref="G41:H41"/>
    <mergeCell ref="B42:C42"/>
    <mergeCell ref="D42:F42"/>
    <mergeCell ref="G42:H42"/>
    <mergeCell ref="B45:C45"/>
    <mergeCell ref="G45:H45"/>
    <mergeCell ref="B48:C48"/>
    <mergeCell ref="F48:H48"/>
    <mergeCell ref="J48:K48"/>
    <mergeCell ref="B49:C49"/>
    <mergeCell ref="G49:H49"/>
    <mergeCell ref="J49:K49"/>
    <mergeCell ref="A56:L56"/>
    <mergeCell ref="A58:C58"/>
    <mergeCell ref="E58:L58"/>
    <mergeCell ref="E60:I60"/>
    <mergeCell ref="A62:B62"/>
    <mergeCell ref="E62:I62"/>
    <mergeCell ref="E92:L92"/>
    <mergeCell ref="E104:T104"/>
    <mergeCell ref="E105:T105"/>
    <mergeCell ref="E106:T106"/>
    <mergeCell ref="E68:L68"/>
    <mergeCell ref="E70:L70"/>
    <mergeCell ref="E72:L72"/>
    <mergeCell ref="E74:L74"/>
    <mergeCell ref="E76:L76"/>
    <mergeCell ref="E78:L78"/>
  </mergeCells>
  <pageMargins left="0.62992125984251968" right="0.62992125984251968" top="0.39370078740157483" bottom="0.43307086614173229" header="0" footer="0"/>
  <pageSetup scale="70" fitToHeight="2" orientation="landscape" r:id="rId1"/>
  <headerFooter alignWithMargins="0">
    <oddFooter>&amp;R</oddFooter>
  </headerFooter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3:T123"/>
  <sheetViews>
    <sheetView topLeftCell="B4" zoomScaleNormal="100" zoomScaleSheetLayoutView="100" workbookViewId="0">
      <selection activeCell="J14" sqref="J14"/>
    </sheetView>
  </sheetViews>
  <sheetFormatPr baseColWidth="10" defaultRowHeight="12.75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8.28515625" style="1" customWidth="1"/>
    <col min="13" max="14" width="11.42578125" style="1"/>
    <col min="15" max="15" width="15.28515625" style="1" bestFit="1" customWidth="1"/>
    <col min="16" max="16384" width="11.42578125" style="1"/>
  </cols>
  <sheetData>
    <row r="3" spans="1:19" ht="15.75" customHeight="1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9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9" ht="15.75" customHeight="1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9" ht="15.7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9" ht="15.75" customHeight="1">
      <c r="A7" s="94" t="s">
        <v>110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3"/>
      <c r="N7" s="3"/>
      <c r="O7" s="3"/>
      <c r="P7" s="3"/>
      <c r="Q7" s="3"/>
      <c r="R7" s="3"/>
      <c r="S7" s="3"/>
    </row>
    <row r="8" spans="1:19" ht="15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3"/>
      <c r="N8" s="3"/>
      <c r="O8" s="3"/>
      <c r="P8" s="3"/>
      <c r="Q8" s="3"/>
      <c r="R8" s="3"/>
      <c r="S8" s="3"/>
    </row>
    <row r="9" spans="1:19" ht="15.75" customHeight="1">
      <c r="A9" s="4" t="s">
        <v>2</v>
      </c>
      <c r="B9" s="5"/>
      <c r="C9" s="5"/>
      <c r="D9" s="58"/>
      <c r="E9" s="58"/>
      <c r="F9" s="58"/>
      <c r="G9" s="58"/>
      <c r="H9" s="58"/>
      <c r="I9" s="58"/>
      <c r="J9" s="58"/>
      <c r="K9" s="58"/>
      <c r="L9" s="58"/>
    </row>
    <row r="10" spans="1:19" ht="15.75" customHeight="1">
      <c r="B10" s="6"/>
      <c r="C10" s="6"/>
      <c r="D10" s="6"/>
      <c r="E10" s="7"/>
      <c r="F10" s="7"/>
      <c r="G10" s="7"/>
    </row>
    <row r="11" spans="1:19" ht="15.75" customHeight="1">
      <c r="C11" s="95" t="s">
        <v>3</v>
      </c>
      <c r="D11" s="95"/>
      <c r="E11" s="96"/>
      <c r="F11" s="96"/>
      <c r="G11" s="96"/>
      <c r="H11" s="95" t="s">
        <v>4</v>
      </c>
      <c r="I11" s="95"/>
      <c r="J11" s="95"/>
      <c r="K11" s="95"/>
    </row>
    <row r="12" spans="1:19" ht="15.75" customHeight="1">
      <c r="A12" s="97" t="s">
        <v>5</v>
      </c>
      <c r="B12" s="99" t="s">
        <v>6</v>
      </c>
      <c r="C12" s="99" t="s">
        <v>7</v>
      </c>
      <c r="D12" s="99" t="s">
        <v>8</v>
      </c>
      <c r="E12" s="93" t="s">
        <v>9</v>
      </c>
      <c r="F12" s="93" t="s">
        <v>10</v>
      </c>
      <c r="G12" s="97" t="s">
        <v>11</v>
      </c>
      <c r="H12" s="93" t="s">
        <v>12</v>
      </c>
      <c r="I12" s="93" t="s">
        <v>13</v>
      </c>
      <c r="J12" s="93" t="s">
        <v>14</v>
      </c>
      <c r="K12" s="93" t="s">
        <v>15</v>
      </c>
      <c r="L12" s="67" t="s">
        <v>16</v>
      </c>
    </row>
    <row r="13" spans="1:19" ht="25.5" customHeight="1">
      <c r="A13" s="98"/>
      <c r="B13" s="99"/>
      <c r="C13" s="99"/>
      <c r="D13" s="99"/>
      <c r="E13" s="93"/>
      <c r="F13" s="93"/>
      <c r="G13" s="98"/>
      <c r="H13" s="93"/>
      <c r="I13" s="93"/>
      <c r="J13" s="93"/>
      <c r="K13" s="93"/>
      <c r="L13" s="8" t="s">
        <v>17</v>
      </c>
      <c r="M13" s="9"/>
    </row>
    <row r="14" spans="1:19" ht="15.75" customHeight="1">
      <c r="A14" s="10" t="s">
        <v>18</v>
      </c>
      <c r="B14" s="11">
        <f>SUM(B15:B20)</f>
        <v>5321100</v>
      </c>
      <c r="C14" s="11">
        <v>1905995.99</v>
      </c>
      <c r="D14" s="11">
        <v>23.19</v>
      </c>
      <c r="E14" s="11">
        <v>982279.63</v>
      </c>
      <c r="F14" s="12">
        <f>E14/C14</f>
        <v>0.51536290482961611</v>
      </c>
      <c r="G14" s="13">
        <f>C14-E14+D14</f>
        <v>923739.54999999993</v>
      </c>
      <c r="H14" s="69">
        <f>460482.35+486561.37</f>
        <v>947043.72</v>
      </c>
      <c r="I14" s="13">
        <f>150</f>
        <v>150</v>
      </c>
      <c r="J14" s="13">
        <v>23454.17</v>
      </c>
      <c r="K14" s="13">
        <f>+H14+I14-J14</f>
        <v>923739.54999999993</v>
      </c>
      <c r="L14" s="12">
        <f>E14/B14</f>
        <v>0.18460085884497565</v>
      </c>
      <c r="M14" s="14">
        <f>G14-K14</f>
        <v>0</v>
      </c>
    </row>
    <row r="15" spans="1:19" ht="15.75" customHeight="1">
      <c r="A15" s="15" t="s">
        <v>19</v>
      </c>
      <c r="B15" s="11">
        <v>1715000</v>
      </c>
      <c r="C15" s="11">
        <v>0</v>
      </c>
      <c r="D15" s="11"/>
      <c r="E15" s="11"/>
      <c r="F15" s="12"/>
      <c r="G15" s="13"/>
      <c r="H15" s="13"/>
      <c r="I15" s="13"/>
      <c r="J15" s="13"/>
      <c r="K15" s="13"/>
      <c r="L15" s="12"/>
    </row>
    <row r="16" spans="1:19" ht="15.75" customHeight="1">
      <c r="A16" s="15" t="s">
        <v>20</v>
      </c>
      <c r="B16" s="11">
        <v>1686100</v>
      </c>
      <c r="C16" s="11">
        <v>0</v>
      </c>
      <c r="D16" s="11"/>
      <c r="E16" s="11"/>
      <c r="F16" s="12"/>
      <c r="G16" s="13"/>
      <c r="H16" s="18"/>
      <c r="I16" s="18"/>
      <c r="J16" s="18"/>
      <c r="K16" s="13"/>
      <c r="L16" s="12"/>
    </row>
    <row r="17" spans="1:15" ht="15.75" customHeight="1">
      <c r="A17" s="15" t="s">
        <v>21</v>
      </c>
      <c r="B17" s="11">
        <v>1843000</v>
      </c>
      <c r="C17" s="11">
        <v>0</v>
      </c>
      <c r="D17" s="11"/>
      <c r="E17" s="11"/>
      <c r="F17" s="12"/>
      <c r="G17" s="13"/>
      <c r="H17" s="18"/>
      <c r="I17" s="18"/>
      <c r="J17" s="18"/>
      <c r="K17" s="13"/>
      <c r="L17" s="12"/>
    </row>
    <row r="18" spans="1:15" ht="15.75" customHeight="1">
      <c r="A18" s="15" t="s">
        <v>22</v>
      </c>
      <c r="B18" s="11">
        <v>77000</v>
      </c>
      <c r="C18" s="11">
        <v>0</v>
      </c>
      <c r="D18" s="11"/>
      <c r="E18" s="11"/>
      <c r="F18" s="12"/>
      <c r="G18" s="13"/>
      <c r="H18" s="18"/>
      <c r="I18" s="18"/>
      <c r="J18" s="18"/>
      <c r="K18" s="13"/>
      <c r="L18" s="12"/>
    </row>
    <row r="19" spans="1:15" ht="15.75" customHeight="1">
      <c r="A19" s="15" t="s">
        <v>23</v>
      </c>
      <c r="B19" s="11">
        <v>0</v>
      </c>
      <c r="C19" s="16">
        <v>0</v>
      </c>
      <c r="D19" s="11"/>
      <c r="E19" s="11"/>
      <c r="F19" s="12"/>
      <c r="G19" s="13"/>
      <c r="H19" s="13"/>
      <c r="I19" s="13"/>
      <c r="J19" s="13"/>
      <c r="K19" s="13"/>
      <c r="L19" s="12"/>
    </row>
    <row r="20" spans="1:15" ht="15.75" customHeight="1">
      <c r="A20" s="15" t="s">
        <v>24</v>
      </c>
      <c r="B20" s="11">
        <v>0</v>
      </c>
      <c r="C20" s="11">
        <v>0</v>
      </c>
      <c r="D20" s="11"/>
      <c r="E20" s="11"/>
      <c r="F20" s="12"/>
      <c r="G20" s="13"/>
      <c r="H20" s="13"/>
      <c r="I20" s="13"/>
      <c r="J20" s="13"/>
      <c r="K20" s="13"/>
      <c r="L20" s="12"/>
    </row>
    <row r="21" spans="1:15" ht="15.75" customHeight="1">
      <c r="A21" s="47" t="s">
        <v>25</v>
      </c>
      <c r="B21" s="11">
        <v>0</v>
      </c>
      <c r="C21" s="16">
        <v>0</v>
      </c>
      <c r="D21" s="11">
        <v>0</v>
      </c>
      <c r="E21" s="17">
        <v>0</v>
      </c>
      <c r="F21" s="12" t="e">
        <f>E21/C21</f>
        <v>#DIV/0!</v>
      </c>
      <c r="G21" s="13">
        <f>C21-E21+D21</f>
        <v>0</v>
      </c>
      <c r="H21" s="13">
        <v>0</v>
      </c>
      <c r="I21" s="13">
        <v>0</v>
      </c>
      <c r="J21" s="13">
        <v>0</v>
      </c>
      <c r="K21" s="18">
        <f>+H21+I21-J21</f>
        <v>0</v>
      </c>
      <c r="L21" s="12">
        <v>0</v>
      </c>
      <c r="M21" s="19">
        <f>G21-K21</f>
        <v>0</v>
      </c>
    </row>
    <row r="22" spans="1:15" ht="15.75" customHeight="1">
      <c r="A22" s="47" t="s">
        <v>26</v>
      </c>
      <c r="B22" s="68"/>
      <c r="C22" s="16">
        <v>4398645.51</v>
      </c>
      <c r="D22" s="11">
        <v>241.9</v>
      </c>
      <c r="E22" s="70">
        <v>3990246.59</v>
      </c>
      <c r="F22" s="12">
        <f>E22/C22</f>
        <v>0.90715348189083778</v>
      </c>
      <c r="G22" s="13">
        <f t="shared" ref="G22:G40" si="0">C22-E22+D22</f>
        <v>408640.81999999995</v>
      </c>
      <c r="H22" s="69">
        <v>545308.81999999995</v>
      </c>
      <c r="I22" s="13">
        <v>406</v>
      </c>
      <c r="J22" s="13">
        <f>138821.33-1747.33</f>
        <v>137074</v>
      </c>
      <c r="K22" s="18">
        <f>+H22+I22-J22</f>
        <v>408640.81999999995</v>
      </c>
      <c r="L22" s="12" t="e">
        <f t="shared" ref="L22:L35" si="1">E22/B22</f>
        <v>#DIV/0!</v>
      </c>
      <c r="M22" s="19">
        <f>G22-K22</f>
        <v>0</v>
      </c>
      <c r="N22" s="20"/>
    </row>
    <row r="23" spans="1:15" ht="15.75" customHeight="1">
      <c r="A23" s="47" t="s">
        <v>27</v>
      </c>
      <c r="B23" s="68"/>
      <c r="C23" s="16">
        <v>2052505.5</v>
      </c>
      <c r="D23" s="11">
        <v>502.71</v>
      </c>
      <c r="E23" s="70">
        <v>0</v>
      </c>
      <c r="F23" s="12">
        <f t="shared" ref="F23:F41" si="2">E23/C23</f>
        <v>0</v>
      </c>
      <c r="G23" s="13">
        <f t="shared" si="0"/>
        <v>2053008.21</v>
      </c>
      <c r="H23" s="69">
        <v>2053008.21</v>
      </c>
      <c r="I23" s="13">
        <v>0</v>
      </c>
      <c r="J23" s="13">
        <v>0</v>
      </c>
      <c r="K23" s="18">
        <f t="shared" ref="K23:K40" si="3">+H23+I23-J23</f>
        <v>2053008.21</v>
      </c>
      <c r="L23" s="12" t="e">
        <f t="shared" si="1"/>
        <v>#DIV/0!</v>
      </c>
      <c r="M23" s="14">
        <f t="shared" ref="M23:M40" si="4">G23-K23</f>
        <v>0</v>
      </c>
      <c r="N23" s="20"/>
      <c r="O23" s="20"/>
    </row>
    <row r="24" spans="1:15" ht="15.75" customHeight="1">
      <c r="A24" s="47" t="s">
        <v>28</v>
      </c>
      <c r="B24" s="68"/>
      <c r="C24" s="16">
        <v>3283742.1</v>
      </c>
      <c r="D24" s="11">
        <v>298.11</v>
      </c>
      <c r="E24" s="70">
        <v>2269369.46</v>
      </c>
      <c r="F24" s="12">
        <f t="shared" si="2"/>
        <v>0.69109247647676109</v>
      </c>
      <c r="G24" s="13">
        <f t="shared" si="0"/>
        <v>1014670.7500000001</v>
      </c>
      <c r="H24" s="69">
        <v>1049122.73</v>
      </c>
      <c r="I24" s="13">
        <v>0.02</v>
      </c>
      <c r="J24" s="13">
        <v>34452</v>
      </c>
      <c r="K24" s="18">
        <f t="shared" si="3"/>
        <v>1014670.75</v>
      </c>
      <c r="L24" s="12" t="e">
        <f t="shared" si="1"/>
        <v>#DIV/0!</v>
      </c>
      <c r="M24" s="19">
        <f t="shared" si="4"/>
        <v>0</v>
      </c>
      <c r="N24" s="20"/>
      <c r="O24" s="20"/>
    </row>
    <row r="25" spans="1:15" ht="15.75" customHeight="1">
      <c r="A25" s="47" t="s">
        <v>29</v>
      </c>
      <c r="B25" s="68"/>
      <c r="C25" s="16">
        <v>188076.74</v>
      </c>
      <c r="D25" s="11">
        <v>23</v>
      </c>
      <c r="E25" s="70">
        <v>123612.24</v>
      </c>
      <c r="F25" s="12">
        <f t="shared" si="2"/>
        <v>0.65724363363592975</v>
      </c>
      <c r="G25" s="13">
        <f t="shared" si="0"/>
        <v>64487.499999999985</v>
      </c>
      <c r="H25" s="69">
        <v>64487.5</v>
      </c>
      <c r="I25" s="13">
        <v>0</v>
      </c>
      <c r="J25" s="13">
        <v>0</v>
      </c>
      <c r="K25" s="18">
        <f t="shared" si="3"/>
        <v>64487.5</v>
      </c>
      <c r="L25" s="12" t="e">
        <f t="shared" si="1"/>
        <v>#DIV/0!</v>
      </c>
      <c r="M25" s="14">
        <f t="shared" si="4"/>
        <v>0</v>
      </c>
      <c r="N25" s="20"/>
      <c r="O25" s="20"/>
    </row>
    <row r="26" spans="1:15" ht="15.75" customHeight="1">
      <c r="A26" s="47" t="s">
        <v>30</v>
      </c>
      <c r="B26" s="68"/>
      <c r="C26" s="16">
        <v>2185474.94</v>
      </c>
      <c r="D26" s="11">
        <v>205.12</v>
      </c>
      <c r="E26" s="70">
        <v>1552717.86</v>
      </c>
      <c r="F26" s="12">
        <f t="shared" si="2"/>
        <v>0.71047159204671551</v>
      </c>
      <c r="G26" s="13">
        <f t="shared" si="0"/>
        <v>632962.19999999984</v>
      </c>
      <c r="H26" s="69">
        <v>622438.19999999995</v>
      </c>
      <c r="I26" s="13">
        <f>3054+8294</f>
        <v>11348</v>
      </c>
      <c r="J26" s="13">
        <v>824</v>
      </c>
      <c r="K26" s="13">
        <f t="shared" si="3"/>
        <v>632962.19999999995</v>
      </c>
      <c r="L26" s="12" t="e">
        <f t="shared" si="1"/>
        <v>#DIV/0!</v>
      </c>
      <c r="M26" s="14">
        <f t="shared" si="4"/>
        <v>0</v>
      </c>
      <c r="N26" s="20"/>
      <c r="O26" s="20"/>
    </row>
    <row r="27" spans="1:15" ht="15.75" customHeight="1">
      <c r="A27" s="47" t="s">
        <v>31</v>
      </c>
      <c r="B27" s="68"/>
      <c r="C27" s="16">
        <v>161362.37</v>
      </c>
      <c r="D27" s="11">
        <v>18.5</v>
      </c>
      <c r="E27" s="70">
        <v>107581.79</v>
      </c>
      <c r="F27" s="12">
        <f t="shared" si="2"/>
        <v>0.6667092829635558</v>
      </c>
      <c r="G27" s="13">
        <f t="shared" si="0"/>
        <v>53799.08</v>
      </c>
      <c r="H27" s="69">
        <v>53799.08</v>
      </c>
      <c r="I27" s="13">
        <v>0</v>
      </c>
      <c r="J27" s="13">
        <v>0</v>
      </c>
      <c r="K27" s="13">
        <f t="shared" si="3"/>
        <v>53799.08</v>
      </c>
      <c r="L27" s="12" t="e">
        <f t="shared" si="1"/>
        <v>#DIV/0!</v>
      </c>
      <c r="M27" s="14">
        <f t="shared" si="4"/>
        <v>0</v>
      </c>
      <c r="N27" s="20"/>
      <c r="O27" s="20"/>
    </row>
    <row r="28" spans="1:15" ht="15.75" customHeight="1">
      <c r="A28" s="47" t="s">
        <v>32</v>
      </c>
      <c r="B28" s="68"/>
      <c r="C28" s="16">
        <v>70931.149999999994</v>
      </c>
      <c r="D28" s="11">
        <v>6.8</v>
      </c>
      <c r="E28" s="71">
        <v>0</v>
      </c>
      <c r="F28" s="12">
        <f t="shared" si="2"/>
        <v>0</v>
      </c>
      <c r="G28" s="13">
        <f t="shared" si="0"/>
        <v>70937.95</v>
      </c>
      <c r="H28" s="69">
        <v>70937.95</v>
      </c>
      <c r="I28" s="13">
        <v>0</v>
      </c>
      <c r="J28" s="13">
        <v>0</v>
      </c>
      <c r="K28" s="13">
        <f t="shared" si="3"/>
        <v>70937.95</v>
      </c>
      <c r="L28" s="12" t="e">
        <f t="shared" si="1"/>
        <v>#DIV/0!</v>
      </c>
      <c r="M28" s="14">
        <f t="shared" si="4"/>
        <v>0</v>
      </c>
      <c r="N28" s="20"/>
      <c r="O28" s="20"/>
    </row>
    <row r="29" spans="1:15" ht="15.75" customHeight="1">
      <c r="A29" s="47" t="s">
        <v>33</v>
      </c>
      <c r="B29" s="68"/>
      <c r="C29" s="16">
        <v>125379.52</v>
      </c>
      <c r="D29" s="11">
        <v>14.68</v>
      </c>
      <c r="E29" s="70">
        <v>34231.39</v>
      </c>
      <c r="F29" s="12">
        <f t="shared" si="2"/>
        <v>0.27302218097501091</v>
      </c>
      <c r="G29" s="13">
        <f t="shared" si="0"/>
        <v>91162.81</v>
      </c>
      <c r="H29" s="69">
        <v>91162.81</v>
      </c>
      <c r="I29" s="13">
        <v>0</v>
      </c>
      <c r="J29" s="13">
        <v>0</v>
      </c>
      <c r="K29" s="13">
        <f t="shared" si="3"/>
        <v>91162.81</v>
      </c>
      <c r="L29" s="12" t="e">
        <f t="shared" si="1"/>
        <v>#DIV/0!</v>
      </c>
      <c r="M29" s="14">
        <f t="shared" si="4"/>
        <v>0</v>
      </c>
      <c r="N29" s="20"/>
      <c r="O29" s="20"/>
    </row>
    <row r="30" spans="1:15" ht="15.75" customHeight="1">
      <c r="A30" s="47" t="s">
        <v>34</v>
      </c>
      <c r="B30" s="68"/>
      <c r="C30" s="16">
        <v>7942.05</v>
      </c>
      <c r="D30" s="22">
        <v>0</v>
      </c>
      <c r="E30" s="70">
        <v>0</v>
      </c>
      <c r="F30" s="12">
        <f t="shared" si="2"/>
        <v>0</v>
      </c>
      <c r="G30" s="13">
        <f t="shared" si="0"/>
        <v>7942.05</v>
      </c>
      <c r="H30" s="69">
        <v>7942.05</v>
      </c>
      <c r="I30" s="13">
        <v>0</v>
      </c>
      <c r="J30" s="13">
        <v>0</v>
      </c>
      <c r="K30" s="13">
        <f t="shared" si="3"/>
        <v>7942.05</v>
      </c>
      <c r="L30" s="12" t="e">
        <f t="shared" si="1"/>
        <v>#DIV/0!</v>
      </c>
      <c r="M30" s="14">
        <f t="shared" si="4"/>
        <v>0</v>
      </c>
      <c r="N30" s="20"/>
      <c r="O30" s="20"/>
    </row>
    <row r="31" spans="1:15" ht="15.75" customHeight="1">
      <c r="A31" s="47" t="s">
        <v>35</v>
      </c>
      <c r="B31" s="68"/>
      <c r="C31" s="16">
        <v>1782245</v>
      </c>
      <c r="D31" s="11">
        <v>219.38</v>
      </c>
      <c r="E31" s="70">
        <v>0</v>
      </c>
      <c r="F31" s="12">
        <f t="shared" si="2"/>
        <v>0</v>
      </c>
      <c r="G31" s="13">
        <f t="shared" si="0"/>
        <v>1782464.38</v>
      </c>
      <c r="H31" s="69">
        <v>1782464.38</v>
      </c>
      <c r="I31" s="13"/>
      <c r="J31" s="13"/>
      <c r="K31" s="13">
        <f t="shared" si="3"/>
        <v>1782464.38</v>
      </c>
      <c r="L31" s="12" t="e">
        <f t="shared" si="1"/>
        <v>#DIV/0!</v>
      </c>
      <c r="M31" s="19">
        <f t="shared" si="4"/>
        <v>0</v>
      </c>
      <c r="N31" s="20"/>
      <c r="O31" s="20"/>
    </row>
    <row r="32" spans="1:15" ht="15.75" customHeight="1">
      <c r="A32" s="47" t="s">
        <v>36</v>
      </c>
      <c r="B32" s="68"/>
      <c r="C32" s="16">
        <v>0</v>
      </c>
      <c r="D32" s="11">
        <v>0</v>
      </c>
      <c r="E32" s="70">
        <v>0</v>
      </c>
      <c r="F32" s="12" t="e">
        <f t="shared" si="2"/>
        <v>#DIV/0!</v>
      </c>
      <c r="G32" s="13">
        <f t="shared" si="0"/>
        <v>0</v>
      </c>
      <c r="H32" s="69">
        <v>0</v>
      </c>
      <c r="I32" s="13">
        <v>0</v>
      </c>
      <c r="J32" s="13">
        <v>0</v>
      </c>
      <c r="K32" s="13">
        <f t="shared" si="3"/>
        <v>0</v>
      </c>
      <c r="L32" s="12" t="e">
        <f t="shared" si="1"/>
        <v>#DIV/0!</v>
      </c>
      <c r="M32" s="14">
        <f t="shared" si="4"/>
        <v>0</v>
      </c>
      <c r="N32" s="20"/>
      <c r="O32" s="20"/>
    </row>
    <row r="33" spans="1:15" ht="15.75" customHeight="1">
      <c r="A33" s="47" t="s">
        <v>37</v>
      </c>
      <c r="B33" s="16"/>
      <c r="C33" s="11">
        <v>0</v>
      </c>
      <c r="D33" s="11">
        <v>0</v>
      </c>
      <c r="E33" s="17">
        <v>0</v>
      </c>
      <c r="F33" s="12">
        <v>0</v>
      </c>
      <c r="G33" s="13">
        <f t="shared" si="0"/>
        <v>0</v>
      </c>
      <c r="H33" s="13">
        <v>0</v>
      </c>
      <c r="I33" s="13">
        <v>0</v>
      </c>
      <c r="J33" s="13">
        <v>0</v>
      </c>
      <c r="K33" s="13">
        <f t="shared" si="3"/>
        <v>0</v>
      </c>
      <c r="L33" s="12" t="e">
        <f t="shared" si="1"/>
        <v>#DIV/0!</v>
      </c>
      <c r="M33" s="14">
        <f t="shared" si="4"/>
        <v>0</v>
      </c>
      <c r="N33" s="20"/>
      <c r="O33" s="20"/>
    </row>
    <row r="34" spans="1:15" ht="15.75" customHeight="1">
      <c r="A34" s="47" t="s">
        <v>38</v>
      </c>
      <c r="B34" s="16"/>
      <c r="C34" s="11">
        <v>0</v>
      </c>
      <c r="D34" s="11">
        <v>0</v>
      </c>
      <c r="E34" s="17">
        <v>0</v>
      </c>
      <c r="F34" s="12">
        <v>0</v>
      </c>
      <c r="G34" s="13">
        <f t="shared" si="0"/>
        <v>0</v>
      </c>
      <c r="H34" s="13">
        <v>0</v>
      </c>
      <c r="I34" s="13">
        <v>0</v>
      </c>
      <c r="J34" s="13">
        <v>0</v>
      </c>
      <c r="K34" s="13">
        <f t="shared" si="3"/>
        <v>0</v>
      </c>
      <c r="L34" s="12" t="e">
        <f t="shared" si="1"/>
        <v>#DIV/0!</v>
      </c>
      <c r="M34" s="14">
        <f t="shared" si="4"/>
        <v>0</v>
      </c>
      <c r="N34" s="20"/>
      <c r="O34" s="20"/>
    </row>
    <row r="35" spans="1:15" ht="15.75" customHeight="1">
      <c r="A35" s="47" t="s">
        <v>39</v>
      </c>
      <c r="B35" s="16"/>
      <c r="C35" s="11">
        <v>0</v>
      </c>
      <c r="D35" s="11">
        <v>0</v>
      </c>
      <c r="E35" s="17">
        <v>0</v>
      </c>
      <c r="F35" s="12">
        <v>0</v>
      </c>
      <c r="G35" s="13">
        <f t="shared" si="0"/>
        <v>0</v>
      </c>
      <c r="H35" s="13">
        <v>0</v>
      </c>
      <c r="I35" s="13">
        <v>0</v>
      </c>
      <c r="J35" s="13">
        <v>0</v>
      </c>
      <c r="K35" s="13">
        <f t="shared" si="3"/>
        <v>0</v>
      </c>
      <c r="L35" s="12" t="e">
        <f t="shared" si="1"/>
        <v>#DIV/0!</v>
      </c>
      <c r="M35" s="14">
        <f t="shared" si="4"/>
        <v>0</v>
      </c>
      <c r="N35" s="20"/>
      <c r="O35" s="20"/>
    </row>
    <row r="36" spans="1:15" ht="15.75" customHeight="1">
      <c r="A36" s="47" t="s">
        <v>109</v>
      </c>
      <c r="B36" s="16">
        <v>0</v>
      </c>
      <c r="C36" s="11">
        <v>0</v>
      </c>
      <c r="D36" s="11">
        <v>0</v>
      </c>
      <c r="E36" s="17">
        <v>0</v>
      </c>
      <c r="F36" s="12"/>
      <c r="G36" s="13">
        <f t="shared" si="0"/>
        <v>0</v>
      </c>
      <c r="H36" s="13">
        <v>0</v>
      </c>
      <c r="I36" s="13">
        <v>0</v>
      </c>
      <c r="J36" s="13">
        <v>0</v>
      </c>
      <c r="K36" s="13">
        <f t="shared" si="3"/>
        <v>0</v>
      </c>
      <c r="L36" s="12">
        <v>0</v>
      </c>
      <c r="M36" s="14">
        <f t="shared" si="4"/>
        <v>0</v>
      </c>
      <c r="N36" s="20"/>
      <c r="O36" s="20"/>
    </row>
    <row r="37" spans="1:15" ht="15.75" customHeight="1">
      <c r="A37" s="47" t="s">
        <v>40</v>
      </c>
      <c r="B37" s="16">
        <v>0</v>
      </c>
      <c r="C37" s="11">
        <v>0</v>
      </c>
      <c r="D37" s="11">
        <v>0</v>
      </c>
      <c r="E37" s="17">
        <v>0</v>
      </c>
      <c r="F37" s="12" t="e">
        <f t="shared" ref="F37:F38" si="5">E37/C37</f>
        <v>#DIV/0!</v>
      </c>
      <c r="G37" s="13">
        <f t="shared" si="0"/>
        <v>0</v>
      </c>
      <c r="H37" s="13">
        <v>0</v>
      </c>
      <c r="I37" s="13">
        <v>0</v>
      </c>
      <c r="J37" s="13"/>
      <c r="K37" s="13">
        <f t="shared" si="3"/>
        <v>0</v>
      </c>
      <c r="L37" s="12">
        <v>0</v>
      </c>
      <c r="M37" s="14">
        <f t="shared" si="4"/>
        <v>0</v>
      </c>
      <c r="N37" s="20"/>
      <c r="O37" s="20"/>
    </row>
    <row r="38" spans="1:15" ht="15.75" customHeight="1">
      <c r="A38" s="47" t="s">
        <v>41</v>
      </c>
      <c r="B38" s="11">
        <v>0</v>
      </c>
      <c r="C38" s="11">
        <v>0</v>
      </c>
      <c r="D38" s="11">
        <v>0</v>
      </c>
      <c r="E38" s="17">
        <v>0</v>
      </c>
      <c r="F38" s="12" t="e">
        <f t="shared" si="5"/>
        <v>#DIV/0!</v>
      </c>
      <c r="G38" s="13">
        <f t="shared" si="0"/>
        <v>0</v>
      </c>
      <c r="H38" s="13">
        <v>0</v>
      </c>
      <c r="I38" s="13">
        <v>0</v>
      </c>
      <c r="J38" s="13">
        <v>0</v>
      </c>
      <c r="K38" s="13">
        <f t="shared" si="3"/>
        <v>0</v>
      </c>
      <c r="L38" s="12">
        <v>0</v>
      </c>
      <c r="M38" s="14">
        <f t="shared" si="4"/>
        <v>0</v>
      </c>
      <c r="N38" s="20"/>
      <c r="O38" s="20"/>
    </row>
    <row r="39" spans="1:15" ht="15.75" customHeight="1">
      <c r="A39" s="47" t="s">
        <v>107</v>
      </c>
      <c r="B39" s="16">
        <v>0</v>
      </c>
      <c r="C39" s="11">
        <v>0</v>
      </c>
      <c r="D39" s="11">
        <v>0</v>
      </c>
      <c r="E39" s="17">
        <v>0</v>
      </c>
      <c r="F39" s="12" t="e">
        <f t="shared" si="2"/>
        <v>#DIV/0!</v>
      </c>
      <c r="G39" s="13">
        <f t="shared" si="0"/>
        <v>0</v>
      </c>
      <c r="H39" s="13">
        <v>0</v>
      </c>
      <c r="I39" s="13">
        <v>0</v>
      </c>
      <c r="J39" s="13"/>
      <c r="K39" s="13">
        <f t="shared" si="3"/>
        <v>0</v>
      </c>
      <c r="L39" s="12">
        <v>0</v>
      </c>
      <c r="M39" s="14">
        <f t="shared" si="4"/>
        <v>0</v>
      </c>
      <c r="N39" s="20"/>
      <c r="O39" s="20"/>
    </row>
    <row r="40" spans="1:15" ht="15.75" customHeight="1">
      <c r="A40" s="47" t="s">
        <v>108</v>
      </c>
      <c r="B40" s="11">
        <v>0</v>
      </c>
      <c r="C40" s="11">
        <v>0</v>
      </c>
      <c r="D40" s="11">
        <v>0</v>
      </c>
      <c r="E40" s="17">
        <v>0</v>
      </c>
      <c r="F40" s="12" t="e">
        <f t="shared" si="2"/>
        <v>#DIV/0!</v>
      </c>
      <c r="G40" s="13">
        <f t="shared" si="0"/>
        <v>0</v>
      </c>
      <c r="H40" s="13">
        <v>0</v>
      </c>
      <c r="I40" s="13">
        <v>0</v>
      </c>
      <c r="J40" s="13">
        <v>0</v>
      </c>
      <c r="K40" s="13">
        <f t="shared" si="3"/>
        <v>0</v>
      </c>
      <c r="L40" s="12">
        <v>0</v>
      </c>
      <c r="M40" s="14">
        <f t="shared" si="4"/>
        <v>0</v>
      </c>
      <c r="N40" s="20"/>
      <c r="O40" s="20"/>
    </row>
    <row r="41" spans="1:15" ht="15.75" customHeight="1">
      <c r="A41" s="21" t="s">
        <v>42</v>
      </c>
      <c r="B41" s="22">
        <f>SUM(B21:B40)+B14</f>
        <v>5321100</v>
      </c>
      <c r="C41" s="22">
        <f>SUM(C21:C40)+C14</f>
        <v>16162300.869999999</v>
      </c>
      <c r="D41" s="22">
        <f>SUM(D14:D40)</f>
        <v>1553.3899999999999</v>
      </c>
      <c r="E41" s="22">
        <f>SUM(E14:E40)</f>
        <v>9060038.959999999</v>
      </c>
      <c r="F41" s="12">
        <f t="shared" si="2"/>
        <v>0.56056616151831351</v>
      </c>
      <c r="G41" s="23">
        <f>SUM(G14:G40)</f>
        <v>7103815.2999999998</v>
      </c>
      <c r="H41" s="23">
        <f>SUM(H14:H40)</f>
        <v>7287715.4500000002</v>
      </c>
      <c r="I41" s="23">
        <f>SUM(I14:I40)</f>
        <v>11904.02</v>
      </c>
      <c r="J41" s="23">
        <f>SUM(J14:J40)</f>
        <v>195804.16999999998</v>
      </c>
      <c r="K41" s="23">
        <f>SUM(K14:K40)</f>
        <v>7103815.2999999998</v>
      </c>
      <c r="L41" s="12">
        <v>0</v>
      </c>
      <c r="M41" s="24"/>
    </row>
    <row r="42" spans="1:15" ht="15.75" customHeight="1"/>
    <row r="43" spans="1:15" ht="15.75" customHeight="1">
      <c r="C43" s="90" t="s">
        <v>43</v>
      </c>
      <c r="D43" s="90"/>
      <c r="E43" s="90"/>
      <c r="F43" s="90"/>
      <c r="G43" s="90"/>
      <c r="H43" s="90"/>
      <c r="I43" s="90"/>
    </row>
    <row r="44" spans="1:15" ht="15.75" customHeight="1">
      <c r="C44" s="65"/>
      <c r="D44" s="65"/>
      <c r="E44" s="65"/>
      <c r="F44" s="65"/>
      <c r="G44" s="65"/>
      <c r="H44" s="65"/>
      <c r="I44" s="65"/>
    </row>
    <row r="45" spans="1:15" ht="15.75" customHeight="1">
      <c r="B45" s="91" t="s">
        <v>44</v>
      </c>
      <c r="C45" s="91"/>
      <c r="D45" s="85" t="s">
        <v>45</v>
      </c>
      <c r="E45" s="86"/>
      <c r="F45" s="87"/>
      <c r="G45" s="84" t="s">
        <v>46</v>
      </c>
      <c r="H45" s="84"/>
      <c r="I45" s="62" t="s">
        <v>10</v>
      </c>
    </row>
    <row r="46" spans="1:15" ht="15.75" customHeight="1">
      <c r="B46" s="92" t="s">
        <v>47</v>
      </c>
      <c r="C46" s="92"/>
      <c r="D46" s="85"/>
      <c r="E46" s="86"/>
      <c r="F46" s="87"/>
      <c r="G46" s="88"/>
      <c r="H46" s="88"/>
      <c r="I46" s="25" t="e">
        <f>G46/D46</f>
        <v>#DIV/0!</v>
      </c>
    </row>
    <row r="47" spans="1:15" ht="15.75" customHeight="1">
      <c r="B47" s="84" t="s">
        <v>48</v>
      </c>
      <c r="C47" s="84"/>
      <c r="D47" s="85"/>
      <c r="E47" s="86"/>
      <c r="F47" s="87"/>
      <c r="G47" s="88"/>
      <c r="H47" s="88"/>
      <c r="I47" s="25"/>
    </row>
    <row r="48" spans="1:15" ht="15.75" customHeight="1">
      <c r="B48" s="84" t="s">
        <v>49</v>
      </c>
      <c r="C48" s="84"/>
      <c r="D48" s="85"/>
      <c r="E48" s="86"/>
      <c r="F48" s="87"/>
      <c r="G48" s="88"/>
      <c r="H48" s="88"/>
      <c r="I48" s="25"/>
    </row>
    <row r="49" spans="1:12" ht="15.75" customHeight="1">
      <c r="B49" s="84" t="s">
        <v>50</v>
      </c>
      <c r="C49" s="84"/>
      <c r="D49" s="85"/>
      <c r="E49" s="86"/>
      <c r="F49" s="87"/>
      <c r="G49" s="88"/>
      <c r="H49" s="88"/>
      <c r="I49" s="25"/>
    </row>
    <row r="50" spans="1:12" ht="15.75" customHeight="1">
      <c r="B50" s="26"/>
      <c r="C50" s="26"/>
      <c r="D50" s="26"/>
      <c r="E50" s="26"/>
      <c r="F50" s="26"/>
      <c r="G50" s="27"/>
      <c r="H50" s="27"/>
      <c r="I50" s="28"/>
    </row>
    <row r="51" spans="1:12" ht="15.75" customHeight="1"/>
    <row r="52" spans="1:12" s="29" customFormat="1" ht="15.75" customHeight="1">
      <c r="B52" s="89" t="s">
        <v>51</v>
      </c>
      <c r="C52" s="89"/>
      <c r="D52" s="63"/>
      <c r="G52" s="83" t="s">
        <v>52</v>
      </c>
      <c r="H52" s="83"/>
      <c r="J52" s="83" t="s">
        <v>53</v>
      </c>
      <c r="K52" s="83"/>
    </row>
    <row r="53" spans="1:12" s="29" customFormat="1" ht="15.75" customHeight="1">
      <c r="B53" s="63"/>
      <c r="C53" s="63"/>
      <c r="D53" s="63"/>
      <c r="G53" s="64"/>
      <c r="H53" s="64"/>
      <c r="J53" s="64"/>
      <c r="K53" s="64"/>
    </row>
    <row r="54" spans="1:12" s="29" customFormat="1" ht="15.75" customHeight="1">
      <c r="B54" s="63"/>
      <c r="C54" s="63"/>
      <c r="D54" s="63"/>
      <c r="G54" s="64"/>
      <c r="H54" s="64"/>
      <c r="J54" s="64"/>
      <c r="K54" s="64"/>
    </row>
    <row r="55" spans="1:12" s="29" customFormat="1" ht="15.75" customHeight="1">
      <c r="A55" s="30"/>
      <c r="B55" s="80" t="s">
        <v>54</v>
      </c>
      <c r="C55" s="80"/>
      <c r="D55" s="60"/>
      <c r="E55" s="31"/>
      <c r="F55" s="81" t="s">
        <v>55</v>
      </c>
      <c r="G55" s="81"/>
      <c r="H55" s="81"/>
      <c r="I55" s="32"/>
      <c r="J55" s="81" t="s">
        <v>56</v>
      </c>
      <c r="K55" s="81"/>
    </row>
    <row r="56" spans="1:12" s="29" customFormat="1" ht="15.75" customHeight="1">
      <c r="A56" s="30"/>
      <c r="B56" s="82"/>
      <c r="C56" s="82"/>
      <c r="D56" s="61"/>
      <c r="G56" s="82"/>
      <c r="H56" s="82"/>
      <c r="J56" s="82"/>
      <c r="K56" s="82"/>
    </row>
    <row r="57" spans="1:12" ht="15.75" customHeight="1">
      <c r="A57" s="6"/>
      <c r="B57" s="31"/>
      <c r="C57" s="31"/>
      <c r="D57" s="31"/>
      <c r="G57" s="31"/>
      <c r="H57" s="31"/>
      <c r="J57" s="31"/>
      <c r="K57" s="31"/>
    </row>
    <row r="58" spans="1:12" ht="15.75" customHeight="1"/>
    <row r="59" spans="1:12" ht="15.75" customHeight="1">
      <c r="A59" s="33" t="s">
        <v>57</v>
      </c>
    </row>
    <row r="60" spans="1:12">
      <c r="A60" s="33"/>
    </row>
    <row r="61" spans="1:12">
      <c r="A61" s="33"/>
    </row>
    <row r="62" spans="1:12" ht="15.75" customHeight="1">
      <c r="A62" s="33"/>
    </row>
    <row r="63" spans="1:12" ht="15.75" customHeight="1">
      <c r="A63" s="76" t="s">
        <v>1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</row>
    <row r="64" spans="1:12" ht="15.75" customHeight="1">
      <c r="B64" s="7"/>
      <c r="C64" s="7"/>
      <c r="D64" s="7"/>
      <c r="E64" s="7"/>
      <c r="F64" s="7"/>
      <c r="G64" s="7"/>
      <c r="H64" s="7"/>
    </row>
    <row r="65" spans="1:12" s="34" customFormat="1" ht="15.75" customHeight="1">
      <c r="A65" s="77" t="s">
        <v>58</v>
      </c>
      <c r="B65" s="77"/>
      <c r="C65" s="77"/>
      <c r="D65" s="58"/>
      <c r="E65" s="77" t="s">
        <v>59</v>
      </c>
      <c r="F65" s="77"/>
      <c r="G65" s="77"/>
      <c r="H65" s="77"/>
      <c r="I65" s="77"/>
      <c r="J65" s="77"/>
      <c r="K65" s="77"/>
      <c r="L65" s="77"/>
    </row>
    <row r="66" spans="1:12" ht="15.75" customHeight="1">
      <c r="A66" s="31"/>
      <c r="B66" s="31"/>
      <c r="C66" s="35"/>
      <c r="D66" s="35"/>
      <c r="F66" s="31"/>
      <c r="G66" s="31"/>
      <c r="H66" s="31"/>
    </row>
    <row r="67" spans="1:12" ht="15.75" customHeight="1">
      <c r="A67" s="36" t="s">
        <v>60</v>
      </c>
      <c r="B67" s="37"/>
      <c r="C67" s="37"/>
      <c r="D67" s="37"/>
      <c r="E67" s="78" t="s">
        <v>61</v>
      </c>
      <c r="F67" s="78"/>
      <c r="G67" s="78"/>
      <c r="H67" s="78"/>
      <c r="I67" s="78"/>
      <c r="J67" s="38"/>
      <c r="K67" s="38"/>
      <c r="L67" s="38"/>
    </row>
    <row r="68" spans="1:12" ht="5.0999999999999996" customHeight="1">
      <c r="A68" s="59"/>
      <c r="B68" s="59"/>
      <c r="C68" s="59"/>
      <c r="D68" s="59"/>
      <c r="E68" s="59"/>
      <c r="F68" s="39"/>
      <c r="G68" s="39"/>
      <c r="H68" s="38"/>
      <c r="I68" s="38"/>
      <c r="J68" s="38"/>
      <c r="K68" s="38"/>
      <c r="L68" s="38"/>
    </row>
    <row r="69" spans="1:12" ht="15.75" customHeight="1">
      <c r="A69" s="79" t="s">
        <v>62</v>
      </c>
      <c r="B69" s="79"/>
      <c r="C69" s="37"/>
      <c r="D69" s="37"/>
      <c r="E69" s="78" t="s">
        <v>63</v>
      </c>
      <c r="F69" s="78"/>
      <c r="G69" s="78"/>
      <c r="H69" s="78"/>
      <c r="I69" s="78"/>
      <c r="J69" s="38"/>
      <c r="K69" s="38"/>
      <c r="L69" s="38"/>
    </row>
    <row r="70" spans="1:12" ht="5.0999999999999996" customHeight="1">
      <c r="A70" s="4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</row>
    <row r="71" spans="1:12">
      <c r="A71" s="41" t="s">
        <v>64</v>
      </c>
      <c r="B71" s="40"/>
      <c r="C71" s="38"/>
      <c r="D71" s="38"/>
      <c r="E71" s="1" t="s">
        <v>65</v>
      </c>
      <c r="F71" s="38"/>
      <c r="G71" s="38"/>
      <c r="H71" s="38"/>
      <c r="I71" s="38"/>
      <c r="J71" s="38"/>
      <c r="K71" s="38"/>
      <c r="L71" s="38"/>
    </row>
    <row r="72" spans="1:12" ht="5.0999999999999996" customHeight="1">
      <c r="A72" s="40"/>
      <c r="B72" s="40"/>
      <c r="C72" s="38"/>
      <c r="D72" s="38"/>
      <c r="E72" s="38"/>
      <c r="F72" s="38"/>
      <c r="G72" s="38"/>
      <c r="H72" s="38"/>
      <c r="I72" s="38"/>
      <c r="J72" s="38"/>
      <c r="K72" s="38"/>
      <c r="L72" s="38"/>
    </row>
    <row r="73" spans="1:12" ht="15.75" customHeight="1">
      <c r="A73" s="40" t="s">
        <v>66</v>
      </c>
      <c r="B73" s="40"/>
      <c r="C73" s="38"/>
      <c r="D73" s="38"/>
      <c r="E73" s="38" t="s">
        <v>67</v>
      </c>
      <c r="F73" s="38"/>
      <c r="G73" s="38"/>
      <c r="H73" s="38"/>
      <c r="I73" s="38"/>
      <c r="J73" s="38"/>
      <c r="K73" s="38"/>
      <c r="L73" s="38"/>
    </row>
    <row r="74" spans="1:12" ht="5.0999999999999996" customHeight="1">
      <c r="A74" s="40"/>
      <c r="B74" s="40"/>
      <c r="C74" s="38"/>
      <c r="D74" s="38"/>
      <c r="E74" s="38"/>
      <c r="F74" s="38"/>
      <c r="G74" s="38"/>
      <c r="H74" s="38"/>
      <c r="I74" s="38"/>
      <c r="J74" s="38"/>
      <c r="K74" s="38"/>
      <c r="L74" s="38"/>
    </row>
    <row r="75" spans="1:12" ht="33.75" customHeight="1">
      <c r="A75" s="40" t="s">
        <v>68</v>
      </c>
      <c r="B75" s="40"/>
      <c r="C75" s="38"/>
      <c r="D75" s="38"/>
      <c r="E75" s="72" t="s">
        <v>69</v>
      </c>
      <c r="F75" s="72"/>
      <c r="G75" s="72"/>
      <c r="H75" s="72"/>
      <c r="I75" s="72"/>
      <c r="J75" s="72"/>
      <c r="K75" s="72"/>
      <c r="L75" s="72"/>
    </row>
    <row r="76" spans="1:12" ht="5.0999999999999996" customHeight="1">
      <c r="A76" s="40"/>
      <c r="B76" s="40"/>
      <c r="C76" s="38"/>
      <c r="D76" s="38"/>
      <c r="E76" s="42"/>
      <c r="F76" s="38"/>
      <c r="G76" s="38"/>
      <c r="H76" s="38"/>
      <c r="I76" s="38"/>
      <c r="J76" s="38"/>
      <c r="K76" s="38"/>
      <c r="L76" s="38"/>
    </row>
    <row r="77" spans="1:12" ht="30" customHeight="1">
      <c r="A77" s="40" t="s">
        <v>70</v>
      </c>
      <c r="B77" s="40"/>
      <c r="C77" s="38"/>
      <c r="D77" s="38"/>
      <c r="E77" s="75" t="s">
        <v>71</v>
      </c>
      <c r="F77" s="75"/>
      <c r="G77" s="75"/>
      <c r="H77" s="75"/>
      <c r="I77" s="75"/>
      <c r="J77" s="75"/>
      <c r="K77" s="75"/>
      <c r="L77" s="75"/>
    </row>
    <row r="78" spans="1:12" ht="5.0999999999999996" customHeight="1">
      <c r="A78" s="40"/>
      <c r="B78" s="40"/>
      <c r="C78" s="38"/>
      <c r="D78" s="38"/>
      <c r="E78" s="42"/>
      <c r="F78" s="38"/>
      <c r="G78" s="38"/>
      <c r="H78" s="38"/>
      <c r="I78" s="38"/>
      <c r="J78" s="38"/>
      <c r="K78" s="38"/>
      <c r="L78" s="38"/>
    </row>
    <row r="79" spans="1:12" ht="45" customHeight="1">
      <c r="A79" s="43" t="s">
        <v>72</v>
      </c>
      <c r="B79" s="43"/>
      <c r="C79" s="42"/>
      <c r="D79" s="42"/>
      <c r="E79" s="75" t="s">
        <v>73</v>
      </c>
      <c r="F79" s="75"/>
      <c r="G79" s="75"/>
      <c r="H79" s="75"/>
      <c r="I79" s="75"/>
      <c r="J79" s="75"/>
      <c r="K79" s="75"/>
      <c r="L79" s="75"/>
    </row>
    <row r="80" spans="1:12" ht="5.0999999999999996" customHeight="1">
      <c r="A80" s="40"/>
      <c r="B80" s="40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spans="1:12" ht="49.5" customHeight="1">
      <c r="A81" s="40" t="s">
        <v>74</v>
      </c>
      <c r="B81" s="40"/>
      <c r="C81" s="38"/>
      <c r="D81" s="38"/>
      <c r="E81" s="72" t="s">
        <v>75</v>
      </c>
      <c r="F81" s="72"/>
      <c r="G81" s="72"/>
      <c r="H81" s="72"/>
      <c r="I81" s="72"/>
      <c r="J81" s="72"/>
      <c r="K81" s="72"/>
      <c r="L81" s="72"/>
    </row>
    <row r="82" spans="1:12" ht="5.0999999999999996" customHeight="1">
      <c r="A82" s="40"/>
      <c r="B82" s="40"/>
      <c r="C82" s="38"/>
      <c r="D82" s="38"/>
      <c r="E82" s="38"/>
      <c r="F82" s="38"/>
      <c r="G82" s="38"/>
      <c r="H82" s="38"/>
      <c r="I82" s="38"/>
      <c r="J82" s="38"/>
      <c r="K82" s="38"/>
      <c r="L82" s="38"/>
    </row>
    <row r="83" spans="1:12" ht="49.5" customHeight="1">
      <c r="A83" s="40" t="s">
        <v>76</v>
      </c>
      <c r="B83" s="40"/>
      <c r="C83" s="38"/>
      <c r="D83" s="38"/>
      <c r="E83" s="72" t="s">
        <v>77</v>
      </c>
      <c r="F83" s="72"/>
      <c r="G83" s="72"/>
      <c r="H83" s="72"/>
      <c r="I83" s="72"/>
      <c r="J83" s="72"/>
      <c r="K83" s="72"/>
      <c r="L83" s="72"/>
    </row>
    <row r="84" spans="1:12" ht="5.0999999999999996" customHeight="1">
      <c r="A84" s="39"/>
      <c r="B84" s="39"/>
      <c r="C84" s="38"/>
      <c r="D84" s="38"/>
      <c r="E84" s="38"/>
      <c r="F84" s="38"/>
      <c r="G84" s="38"/>
      <c r="H84" s="38"/>
      <c r="I84" s="38"/>
      <c r="J84" s="38"/>
      <c r="K84" s="38"/>
      <c r="L84" s="38"/>
    </row>
    <row r="85" spans="1:12" ht="30.75" customHeight="1">
      <c r="A85" s="40" t="s">
        <v>78</v>
      </c>
      <c r="B85" s="40"/>
      <c r="C85" s="38"/>
      <c r="D85" s="38"/>
      <c r="E85" s="72" t="s">
        <v>79</v>
      </c>
      <c r="F85" s="73"/>
      <c r="G85" s="73"/>
      <c r="H85" s="73"/>
      <c r="I85" s="73"/>
      <c r="J85" s="73"/>
      <c r="K85" s="73"/>
      <c r="L85" s="73"/>
    </row>
    <row r="86" spans="1:12" ht="5.0999999999999996" customHeight="1">
      <c r="A86" s="40"/>
      <c r="B86" s="40"/>
      <c r="C86" s="38"/>
      <c r="D86" s="38"/>
      <c r="E86" s="38"/>
      <c r="F86" s="38"/>
      <c r="G86" s="38"/>
      <c r="H86" s="38"/>
      <c r="I86" s="38"/>
      <c r="J86" s="38"/>
      <c r="K86" s="38"/>
      <c r="L86" s="38"/>
    </row>
    <row r="87" spans="1:12" ht="15.75" customHeight="1">
      <c r="A87" s="40" t="s">
        <v>80</v>
      </c>
      <c r="B87" s="40"/>
      <c r="C87" s="38"/>
      <c r="D87" s="38"/>
      <c r="E87" s="38" t="s">
        <v>81</v>
      </c>
      <c r="F87" s="38"/>
      <c r="G87" s="38"/>
      <c r="H87" s="38"/>
      <c r="I87" s="38"/>
      <c r="J87" s="38"/>
      <c r="K87" s="38"/>
      <c r="L87" s="38"/>
    </row>
    <row r="88" spans="1:12" ht="5.0999999999999996" customHeight="1">
      <c r="A88" s="40"/>
      <c r="B88" s="40"/>
      <c r="C88" s="38"/>
      <c r="D88" s="38"/>
      <c r="E88" s="38"/>
      <c r="F88" s="38"/>
      <c r="G88" s="38"/>
      <c r="H88" s="38"/>
      <c r="I88" s="38"/>
      <c r="J88" s="38"/>
      <c r="K88" s="38"/>
      <c r="L88" s="38"/>
    </row>
    <row r="89" spans="1:12">
      <c r="A89" s="40" t="s">
        <v>82</v>
      </c>
      <c r="B89" s="40"/>
      <c r="C89" s="38"/>
      <c r="D89" s="38"/>
      <c r="E89" s="38" t="s">
        <v>83</v>
      </c>
      <c r="F89" s="38"/>
      <c r="G89" s="38"/>
      <c r="H89" s="38"/>
      <c r="I89" s="38"/>
      <c r="J89" s="38"/>
      <c r="K89" s="38"/>
      <c r="L89" s="38"/>
    </row>
    <row r="90" spans="1:12" ht="5.0999999999999996" customHeight="1">
      <c r="A90" s="40"/>
      <c r="B90" s="40"/>
      <c r="C90" s="38"/>
      <c r="D90" s="38"/>
      <c r="E90" s="38"/>
      <c r="F90" s="38"/>
      <c r="G90" s="38"/>
      <c r="H90" s="38"/>
      <c r="I90" s="38"/>
      <c r="J90" s="38"/>
      <c r="K90" s="38"/>
      <c r="L90" s="38"/>
    </row>
    <row r="91" spans="1:12" ht="15.75" customHeight="1">
      <c r="A91" s="44" t="s">
        <v>84</v>
      </c>
      <c r="B91" s="40"/>
      <c r="C91" s="38"/>
      <c r="D91" s="38"/>
      <c r="E91" s="45" t="s">
        <v>85</v>
      </c>
      <c r="F91" s="38"/>
      <c r="G91" s="38"/>
      <c r="H91" s="38"/>
      <c r="I91" s="38"/>
      <c r="J91" s="38"/>
      <c r="K91" s="38"/>
      <c r="L91" s="38"/>
    </row>
    <row r="92" spans="1:12" ht="5.0999999999999996" customHeight="1">
      <c r="A92" s="40"/>
      <c r="B92" s="40"/>
      <c r="C92" s="38"/>
      <c r="D92" s="38"/>
      <c r="E92" s="38"/>
      <c r="F92" s="38"/>
      <c r="G92" s="38"/>
      <c r="H92" s="38"/>
      <c r="I92" s="38"/>
      <c r="J92" s="38"/>
      <c r="K92" s="38"/>
      <c r="L92" s="38"/>
    </row>
    <row r="93" spans="1:12" ht="15.75" customHeight="1">
      <c r="A93" s="40" t="s">
        <v>86</v>
      </c>
      <c r="B93" s="40"/>
      <c r="C93" s="38"/>
      <c r="D93" s="38"/>
      <c r="E93" s="38" t="s">
        <v>87</v>
      </c>
      <c r="F93" s="38"/>
      <c r="G93" s="38"/>
      <c r="H93" s="38"/>
      <c r="I93" s="38"/>
      <c r="J93" s="38"/>
      <c r="K93" s="38"/>
      <c r="L93" s="38"/>
    </row>
    <row r="94" spans="1:12" ht="5.0999999999999996" customHeight="1">
      <c r="A94" s="40"/>
      <c r="B94" s="40"/>
      <c r="C94" s="38"/>
      <c r="D94" s="38"/>
      <c r="E94" s="38"/>
      <c r="F94" s="38"/>
      <c r="G94" s="38"/>
      <c r="H94" s="38"/>
      <c r="I94" s="38"/>
      <c r="J94" s="38"/>
      <c r="K94" s="38"/>
      <c r="L94" s="38"/>
    </row>
    <row r="95" spans="1:12" ht="15.75" customHeight="1">
      <c r="A95" s="40" t="s">
        <v>88</v>
      </c>
      <c r="B95" s="40"/>
      <c r="C95" s="38"/>
      <c r="D95" s="38"/>
      <c r="E95" s="38" t="s">
        <v>89</v>
      </c>
      <c r="F95" s="38"/>
      <c r="G95" s="38"/>
      <c r="H95" s="38"/>
      <c r="I95" s="38"/>
      <c r="J95" s="38"/>
      <c r="K95" s="38"/>
      <c r="L95" s="38"/>
    </row>
    <row r="96" spans="1:12" ht="5.0999999999999996" customHeight="1">
      <c r="A96" s="40"/>
      <c r="B96" s="40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20" ht="15.75" customHeight="1">
      <c r="A97" s="44" t="s">
        <v>90</v>
      </c>
      <c r="B97" s="40"/>
      <c r="C97" s="38"/>
      <c r="D97" s="38"/>
      <c r="E97" s="45" t="s">
        <v>91</v>
      </c>
      <c r="F97" s="38"/>
      <c r="G97" s="38"/>
      <c r="H97" s="38"/>
      <c r="I97" s="38"/>
      <c r="J97" s="38"/>
      <c r="K97" s="38"/>
      <c r="L97" s="38"/>
    </row>
    <row r="98" spans="1:20" ht="5.0999999999999996" customHeight="1">
      <c r="A98" s="40"/>
      <c r="B98" s="40"/>
      <c r="C98" s="38"/>
      <c r="D98" s="38"/>
      <c r="E98" s="38"/>
      <c r="F98" s="38"/>
      <c r="G98" s="38"/>
      <c r="H98" s="38"/>
      <c r="I98" s="38"/>
      <c r="J98" s="38"/>
      <c r="K98" s="38"/>
      <c r="L98" s="38"/>
    </row>
    <row r="99" spans="1:20" ht="37.5" customHeight="1">
      <c r="A99" s="44" t="s">
        <v>92</v>
      </c>
      <c r="B99" s="40"/>
      <c r="C99" s="38"/>
      <c r="D99" s="38"/>
      <c r="E99" s="72" t="s">
        <v>93</v>
      </c>
      <c r="F99" s="73"/>
      <c r="G99" s="73"/>
      <c r="H99" s="73"/>
      <c r="I99" s="73"/>
      <c r="J99" s="73"/>
      <c r="K99" s="73"/>
      <c r="L99" s="73"/>
    </row>
    <row r="100" spans="1:20" ht="5.0999999999999996" customHeight="1">
      <c r="A100" s="40"/>
      <c r="B100" s="40"/>
      <c r="C100" s="38"/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20" ht="15.75" customHeight="1">
      <c r="A101" s="40" t="s">
        <v>94</v>
      </c>
      <c r="B101" s="40"/>
      <c r="C101" s="38"/>
      <c r="D101" s="38"/>
      <c r="E101" s="38" t="s">
        <v>95</v>
      </c>
      <c r="F101" s="38"/>
      <c r="G101" s="38"/>
      <c r="H101" s="38"/>
      <c r="I101" s="38"/>
      <c r="J101" s="38"/>
      <c r="K101" s="38"/>
      <c r="L101" s="38"/>
    </row>
    <row r="102" spans="1:20" ht="5.0999999999999996" customHeight="1">
      <c r="A102" s="40"/>
      <c r="B102" s="40"/>
      <c r="C102" s="38"/>
      <c r="D102" s="38"/>
      <c r="E102" s="38"/>
      <c r="F102" s="38"/>
      <c r="G102" s="38"/>
      <c r="H102" s="38"/>
      <c r="I102" s="38"/>
      <c r="J102" s="38"/>
      <c r="K102" s="38"/>
      <c r="L102" s="38"/>
    </row>
    <row r="103" spans="1:20" ht="15.75" customHeight="1">
      <c r="A103" s="40" t="s">
        <v>96</v>
      </c>
      <c r="B103" s="40"/>
      <c r="C103" s="38"/>
      <c r="D103" s="38"/>
      <c r="E103" s="38" t="s">
        <v>97</v>
      </c>
      <c r="F103" s="38"/>
      <c r="G103" s="38"/>
      <c r="H103" s="38"/>
      <c r="I103" s="38"/>
      <c r="J103" s="38"/>
      <c r="K103" s="38"/>
      <c r="L103" s="38"/>
    </row>
    <row r="104" spans="1:20" ht="5.0999999999999996" customHeight="1">
      <c r="A104" s="40"/>
      <c r="B104" s="40"/>
      <c r="C104" s="38"/>
      <c r="D104" s="38"/>
      <c r="E104" s="38"/>
      <c r="F104" s="38"/>
      <c r="G104" s="38"/>
      <c r="H104" s="38"/>
      <c r="I104" s="38"/>
      <c r="J104" s="38"/>
      <c r="K104" s="38"/>
      <c r="L104" s="38"/>
    </row>
    <row r="105" spans="1:20" ht="15.75" customHeight="1">
      <c r="A105" s="40" t="s">
        <v>98</v>
      </c>
      <c r="B105" s="40"/>
      <c r="C105" s="38"/>
      <c r="D105" s="38"/>
      <c r="E105" s="38" t="s">
        <v>99</v>
      </c>
      <c r="F105" s="38"/>
      <c r="G105" s="38"/>
      <c r="H105" s="38"/>
      <c r="I105" s="38"/>
      <c r="J105" s="38"/>
      <c r="K105" s="38"/>
      <c r="L105" s="38"/>
    </row>
    <row r="106" spans="1:20" ht="5.0999999999999996" customHeight="1">
      <c r="A106" s="40"/>
      <c r="B106" s="40"/>
      <c r="C106" s="38"/>
      <c r="D106" s="38"/>
      <c r="E106" s="38"/>
      <c r="F106" s="38"/>
      <c r="G106" s="38"/>
      <c r="H106" s="38"/>
      <c r="I106" s="38"/>
      <c r="J106" s="38"/>
      <c r="K106" s="38"/>
      <c r="L106" s="38"/>
    </row>
    <row r="107" spans="1:20" ht="15.75" customHeight="1">
      <c r="A107" s="40" t="s">
        <v>100</v>
      </c>
      <c r="B107" s="40"/>
      <c r="C107" s="38"/>
      <c r="D107" s="38"/>
      <c r="E107" s="38" t="s">
        <v>101</v>
      </c>
      <c r="F107" s="38"/>
      <c r="G107" s="38"/>
      <c r="H107" s="38"/>
      <c r="I107" s="38"/>
      <c r="J107" s="38"/>
      <c r="K107" s="38"/>
      <c r="L107" s="38"/>
    </row>
    <row r="108" spans="1:20" ht="5.0999999999999996" customHeight="1">
      <c r="A108" s="40"/>
      <c r="B108" s="40"/>
      <c r="C108" s="38"/>
      <c r="D108" s="38"/>
      <c r="E108" s="38"/>
      <c r="F108" s="38"/>
      <c r="G108" s="38"/>
      <c r="H108" s="38"/>
      <c r="I108" s="38"/>
      <c r="J108" s="38"/>
      <c r="K108" s="38"/>
      <c r="L108" s="38"/>
    </row>
    <row r="109" spans="1:20" ht="15.75" customHeight="1">
      <c r="A109" s="43" t="s">
        <v>16</v>
      </c>
      <c r="B109" s="40"/>
      <c r="C109" s="38"/>
      <c r="D109" s="38"/>
      <c r="E109" s="38" t="s">
        <v>102</v>
      </c>
      <c r="F109" s="38"/>
      <c r="G109" s="38"/>
      <c r="H109" s="38"/>
      <c r="I109" s="38"/>
      <c r="J109" s="38"/>
      <c r="K109" s="38"/>
      <c r="L109" s="38"/>
    </row>
    <row r="110" spans="1:20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</row>
    <row r="111" spans="1:20">
      <c r="A111" s="41" t="s">
        <v>51</v>
      </c>
      <c r="B111" s="38"/>
      <c r="C111" s="38"/>
      <c r="D111" s="38"/>
      <c r="E111" s="74" t="s">
        <v>103</v>
      </c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</row>
    <row r="112" spans="1:20">
      <c r="A112" s="41"/>
      <c r="B112" s="38"/>
      <c r="C112" s="38"/>
      <c r="D112" s="38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</row>
    <row r="113" spans="1:20">
      <c r="A113" s="41" t="s">
        <v>104</v>
      </c>
      <c r="B113" s="35"/>
      <c r="C113" s="35"/>
      <c r="D113" s="35"/>
      <c r="E113" s="74" t="s">
        <v>105</v>
      </c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</row>
    <row r="114" spans="1:20">
      <c r="A114" s="46"/>
      <c r="B114" s="35"/>
      <c r="C114" s="35"/>
      <c r="D114" s="35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</row>
    <row r="115" spans="1:20">
      <c r="A115" s="41" t="s">
        <v>53</v>
      </c>
      <c r="B115" s="35"/>
      <c r="C115" s="35"/>
      <c r="D115" s="35"/>
      <c r="E115" s="46" t="s">
        <v>106</v>
      </c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</row>
    <row r="116" spans="1:20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</row>
    <row r="117" spans="1:20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</row>
    <row r="118" spans="1:20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</row>
    <row r="119" spans="1:20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</row>
    <row r="120" spans="1:20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</row>
    <row r="121" spans="1:20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</row>
    <row r="122" spans="1:20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1:20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</row>
  </sheetData>
  <mergeCells count="57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43:I43"/>
    <mergeCell ref="B45:C45"/>
    <mergeCell ref="D45:F45"/>
    <mergeCell ref="G45:H45"/>
    <mergeCell ref="B46:C46"/>
    <mergeCell ref="D46:F46"/>
    <mergeCell ref="G46:H46"/>
    <mergeCell ref="J52:K52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52:C52"/>
    <mergeCell ref="G52:H52"/>
    <mergeCell ref="B55:C55"/>
    <mergeCell ref="F55:H55"/>
    <mergeCell ref="J55:K55"/>
    <mergeCell ref="B56:C56"/>
    <mergeCell ref="G56:H56"/>
    <mergeCell ref="J56:K56"/>
    <mergeCell ref="A63:L63"/>
    <mergeCell ref="A65:C65"/>
    <mergeCell ref="E65:L65"/>
    <mergeCell ref="E67:I67"/>
    <mergeCell ref="A69:B69"/>
    <mergeCell ref="E69:I69"/>
    <mergeCell ref="E99:L99"/>
    <mergeCell ref="E111:T111"/>
    <mergeCell ref="E112:T112"/>
    <mergeCell ref="E113:T113"/>
    <mergeCell ref="E75:L75"/>
    <mergeCell ref="E77:L77"/>
    <mergeCell ref="E79:L79"/>
    <mergeCell ref="E81:L81"/>
    <mergeCell ref="E83:L83"/>
    <mergeCell ref="E85:L85"/>
  </mergeCells>
  <pageMargins left="0.62992125984251968" right="0.62992125984251968" top="0.39370078740157483" bottom="0.43307086614173229" header="0" footer="0"/>
  <pageSetup scale="70" fitToHeight="2" orientation="landscape" r:id="rId1"/>
  <headerFooter alignWithMargins="0">
    <oddFooter>&amp;R</oddFooter>
  </headerFooter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FR-02 4°. Trim-19</vt:lpstr>
      <vt:lpstr>FR-02 4°. Trim-19 (2)</vt:lpstr>
      <vt:lpstr>'FR-02 4°. Trim-19'!Área_de_impresión</vt:lpstr>
      <vt:lpstr>'FR-02 4°. Trim-19 (2)'!Área_de_impresión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2020-04-21T10:11:57Z</cp:lastPrinted>
  <dcterms:created xsi:type="dcterms:W3CDTF">2020-01-06T04:33:37Z</dcterms:created>
  <dcterms:modified xsi:type="dcterms:W3CDTF">2020-04-21T11:13:21Z</dcterms:modified>
</cp:coreProperties>
</file>